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externalReferences>
    <externalReference r:id="rId2"/>
    <externalReference r:id="rId3"/>
  </externalReference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7" i="1"/>
  <c r="E16" i="1"/>
  <c r="E15" i="1"/>
  <c r="E14" i="1"/>
  <c r="E13" i="1"/>
  <c r="E12" i="1"/>
  <c r="E11" i="1"/>
  <c r="D17" i="1"/>
  <c r="F12" i="1" l="1"/>
  <c r="F13" i="1"/>
  <c r="F14" i="1"/>
  <c r="F15" i="1"/>
  <c r="F16" i="1"/>
  <c r="F11" i="1"/>
  <c r="D26" i="1" l="1"/>
  <c r="D28" i="1"/>
</calcChain>
</file>

<file path=xl/sharedStrings.xml><?xml version="1.0" encoding="utf-8"?>
<sst xmlns="http://schemas.openxmlformats.org/spreadsheetml/2006/main" count="31" uniqueCount="19">
  <si>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</si>
  <si>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</si>
  <si>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</si>
  <si>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</si>
  <si>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</si>
  <si>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</si>
  <si>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</si>
  <si>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</si>
  <si>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</si>
  <si>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</si>
  <si>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</si>
  <si>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</si>
  <si>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</si>
  <si>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</si>
  <si>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</si>
  <si>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</si>
  <si>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</si>
  <si>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النفط الخام في دول مجلس التعاون الخليجي(ألف برميل يوميا)
Crude Oil Production in GCC(Thousand Barrel per Day)</t>
  </si>
  <si>
    <t>التوزيع النسبي لإنتاج النفط الخام في دول مجلس التعاون الخليجي في 2016م
Percentage Distribution of Crude Oil Production in GCC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</si>
</sst>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6" formatCode="0.0%"/>
    <numFmt numFmtId="168" formatCode="0.0"/>
    <numFmt numFmtId="170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6" fontId="7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0" fontId="5" fillId="0" borderId="1" xfId="1" applyNumberFormat="1" applyFont="1" applyBorder="1" applyAlignment="1">
      <alignment horizontal="right" vertical="center" indent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217981937561"/>
          <c:y val="0.16076859551434575"/>
          <c:w val="0.86497849110714198"/>
          <c:h val="0.52877801489767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ورقة1!$C$20:$D$25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ورقة1!$E$20:$E$25</c:f>
              <c:numCache>
                <c:formatCode>0.0</c:formatCode>
                <c:ptCount val="6"/>
                <c:pt idx="0">
                  <c:v>57.003584583751191</c:v>
                </c:pt>
                <c:pt idx="1">
                  <c:v>16.828284002902567</c:v>
                </c:pt>
                <c:pt idx="2">
                  <c:v>16.054816756963074</c:v>
                </c:pt>
                <c:pt idx="3">
                  <c:v>5.4580534315824973</c:v>
                </c:pt>
                <c:pt idx="4">
                  <c:v>3.5542835250970364</c:v>
                </c:pt>
                <c:pt idx="5">
                  <c:v>1.100977699703616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06649280"/>
        <c:axId val="-1906648736"/>
      </c:barChart>
      <c:catAx>
        <c:axId val="-190664928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8736"/>
        <c:crosses val="autoZero"/>
        <c:auto val="0"/>
        <c:lblAlgn val="ctr"/>
        <c:lblOffset val="100"/>
        <c:noMultiLvlLbl val="0"/>
      </c:catAx>
      <c:valAx>
        <c:axId val="-19066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84443158662675E-2"/>
              <c:y val="2.8912159175979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92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119062</xdr:rowOff>
    </xdr:from>
    <xdr:to>
      <xdr:col>2</xdr:col>
      <xdr:colOff>766763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47625</xdr:colOff>
      <xdr:row>20</xdr:row>
      <xdr:rowOff>266700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%20(Recovered)V1%20(Recove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3">
          <cell r="AA3">
            <v>3096.4602739726029</v>
          </cell>
        </row>
        <row r="710">
          <cell r="AA710">
            <v>10488.849315068494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3">
          <cell r="U3">
            <v>2324</v>
          </cell>
        </row>
        <row r="197">
          <cell r="AA197">
            <v>73.942999999999998</v>
          </cell>
        </row>
        <row r="365">
          <cell r="AA365">
            <v>1004.3</v>
          </cell>
        </row>
        <row r="590">
          <cell r="AA590">
            <v>654</v>
          </cell>
        </row>
        <row r="600">
          <cell r="AA600">
            <v>2954.139726027397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rightToLeft="1" tabSelected="1" topLeftCell="A4" zoomScaleNormal="100" workbookViewId="0">
      <selection activeCell="S13" sqref="S13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18.7109375" style="1" customWidth="1"/>
    <col min="5" max="5" width="22.7109375" style="1" customWidth="1"/>
    <col min="6" max="6" width="11.5703125" style="1" customWidth="1"/>
    <col min="7" max="16384" width="9" style="1"/>
  </cols>
  <sheetData>
    <row r="7" spans="2:16" ht="25.5" x14ac:dyDescent="0.25">
      <c r="C7" s="20"/>
      <c r="D7" s="20"/>
      <c r="E7" s="16"/>
      <c r="F7" s="2"/>
    </row>
    <row r="9" spans="2:16" ht="83.25" customHeight="1" x14ac:dyDescent="0.25">
      <c r="B9" s="21" t="s">
        <v>17</v>
      </c>
      <c r="C9" s="21"/>
      <c r="D9" s="21"/>
      <c r="E9" s="22"/>
      <c r="F9" s="22"/>
      <c r="G9" s="23" t="s">
        <v>18</v>
      </c>
      <c r="H9" s="23"/>
      <c r="I9" s="23"/>
      <c r="J9" s="23"/>
      <c r="K9" s="23"/>
      <c r="L9" s="23"/>
      <c r="M9" s="23"/>
      <c r="N9" s="23"/>
      <c r="O9" s="23"/>
      <c r="P9" s="23"/>
    </row>
    <row r="10" spans="2:16" ht="21.75" x14ac:dyDescent="0.25">
      <c r="B10" s="3" t="s">
        <v>1</v>
      </c>
      <c r="C10" s="4" t="s">
        <v>2</v>
      </c>
      <c r="D10" s="10">
        <v>2015</v>
      </c>
      <c r="E10" s="10">
        <v>2016</v>
      </c>
      <c r="F10" s="17"/>
    </row>
    <row r="11" spans="2:16" ht="21.75" x14ac:dyDescent="0.25">
      <c r="B11" s="5" t="s">
        <v>3</v>
      </c>
      <c r="C11" s="6" t="s">
        <v>4</v>
      </c>
      <c r="D11" s="24">
        <v>2988.9</v>
      </c>
      <c r="E11" s="24">
        <f>[1]DB!$AA$3</f>
        <v>3096.4602739726029</v>
      </c>
      <c r="F11" s="18" t="e">
        <f>(D11-#REF!)/#REF!%</f>
        <v>#REF!</v>
      </c>
    </row>
    <row r="12" spans="2:16" ht="21.75" x14ac:dyDescent="0.25">
      <c r="B12" s="5" t="s">
        <v>5</v>
      </c>
      <c r="C12" s="6" t="s">
        <v>6</v>
      </c>
      <c r="D12" s="24">
        <v>201.5</v>
      </c>
      <c r="E12" s="24">
        <f>[2]DB!$AA$197*1000/365</f>
        <v>202.58356164383562</v>
      </c>
      <c r="F12" s="18" t="e">
        <f>(D12-#REF!)/#REF!%</f>
        <v>#REF!</v>
      </c>
    </row>
    <row r="13" spans="2:16" ht="21.75" x14ac:dyDescent="0.25">
      <c r="B13" s="5" t="s">
        <v>7</v>
      </c>
      <c r="C13" s="6" t="s">
        <v>8</v>
      </c>
      <c r="D13" s="24">
        <v>10192.6</v>
      </c>
      <c r="E13" s="24">
        <f>[1]DB!$AA$710</f>
        <v>10488.849315068494</v>
      </c>
      <c r="F13" s="18" t="e">
        <f>(D13-#REF!)/#REF!%</f>
        <v>#REF!</v>
      </c>
    </row>
    <row r="14" spans="2:16" ht="21.75" x14ac:dyDescent="0.25">
      <c r="B14" s="5" t="s">
        <v>9</v>
      </c>
      <c r="C14" s="6" t="s">
        <v>10</v>
      </c>
      <c r="D14" s="24">
        <v>981.1</v>
      </c>
      <c r="E14" s="24">
        <f>[2]DB!$AA$365</f>
        <v>1004.3</v>
      </c>
      <c r="F14" s="18" t="e">
        <f>(D14-#REF!)/#REF!%</f>
        <v>#REF!</v>
      </c>
    </row>
    <row r="15" spans="2:16" ht="21.75" x14ac:dyDescent="0.25">
      <c r="B15" s="5" t="s">
        <v>11</v>
      </c>
      <c r="C15" s="6" t="s">
        <v>12</v>
      </c>
      <c r="D15" s="24">
        <v>656</v>
      </c>
      <c r="E15" s="24">
        <f>[2]DB!$AA$590</f>
        <v>654</v>
      </c>
      <c r="F15" s="18" t="e">
        <f>(D15-#REF!)/#REF!%</f>
        <v>#REF!</v>
      </c>
    </row>
    <row r="16" spans="2:16" ht="21.75" x14ac:dyDescent="0.25">
      <c r="B16" s="5" t="s">
        <v>13</v>
      </c>
      <c r="C16" s="6" t="s">
        <v>14</v>
      </c>
      <c r="D16" s="24">
        <v>2858.8</v>
      </c>
      <c r="E16" s="24">
        <f>[2]DB!$AA$600</f>
        <v>2954.139726027397</v>
      </c>
      <c r="F16" s="18" t="e">
        <f>(D16-#REF!)/#REF!%</f>
        <v>#REF!</v>
      </c>
    </row>
    <row r="17" spans="2:7" ht="21.75" x14ac:dyDescent="0.25">
      <c r="B17" s="7" t="s">
        <v>15</v>
      </c>
      <c r="C17" s="8" t="s">
        <v>16</v>
      </c>
      <c r="D17" s="24">
        <f>SUM(D11:D16)</f>
        <v>17878.900000000001</v>
      </c>
      <c r="E17" s="24">
        <f>SUM(E11:E16)</f>
        <v>18400.332876712331</v>
      </c>
      <c r="F17" s="13"/>
    </row>
    <row r="19" spans="2:7" x14ac:dyDescent="0.25">
      <c r="B19" s="9"/>
      <c r="F19" s="9"/>
    </row>
    <row r="20" spans="2:7" x14ac:dyDescent="0.25">
      <c r="B20" s="13"/>
      <c r="C20" s="13" t="s">
        <v>7</v>
      </c>
      <c r="D20" s="13" t="s">
        <v>8</v>
      </c>
      <c r="E20" s="19">
        <f>E13/$E$17%</f>
        <v>57.003584583751191</v>
      </c>
      <c r="F20" s="9"/>
    </row>
    <row r="21" spans="2:7" x14ac:dyDescent="0.25">
      <c r="B21" s="13"/>
      <c r="C21" s="13" t="s">
        <v>3</v>
      </c>
      <c r="D21" s="13" t="s">
        <v>4</v>
      </c>
      <c r="E21" s="19">
        <f>E11/$E$17%</f>
        <v>16.828284002902567</v>
      </c>
      <c r="F21" s="13"/>
    </row>
    <row r="22" spans="2:7" x14ac:dyDescent="0.25">
      <c r="B22" s="13"/>
      <c r="C22" s="13" t="s">
        <v>13</v>
      </c>
      <c r="D22" s="13" t="s">
        <v>14</v>
      </c>
      <c r="E22" s="19">
        <f>E16/$E$17%</f>
        <v>16.054816756963074</v>
      </c>
      <c r="F22" s="9"/>
      <c r="G22" s="9"/>
    </row>
    <row r="23" spans="2:7" x14ac:dyDescent="0.25">
      <c r="B23" s="13"/>
      <c r="C23" s="13" t="s">
        <v>9</v>
      </c>
      <c r="D23" s="13" t="s">
        <v>10</v>
      </c>
      <c r="E23" s="19">
        <f>E14/$E$17%</f>
        <v>5.4580534315824973</v>
      </c>
      <c r="F23" s="9"/>
      <c r="G23" s="9"/>
    </row>
    <row r="24" spans="2:7" x14ac:dyDescent="0.25">
      <c r="B24" s="13"/>
      <c r="C24" s="13" t="s">
        <v>11</v>
      </c>
      <c r="D24" s="13" t="s">
        <v>12</v>
      </c>
      <c r="E24" s="19">
        <f>E15/$E$17%</f>
        <v>3.5542835250970364</v>
      </c>
      <c r="F24" s="9"/>
      <c r="G24" s="9"/>
    </row>
    <row r="25" spans="2:7" x14ac:dyDescent="0.25">
      <c r="B25" s="13"/>
      <c r="C25" s="13" t="s">
        <v>5</v>
      </c>
      <c r="D25" s="13" t="s">
        <v>6</v>
      </c>
      <c r="E25" s="19">
        <f>E12/$E$17%</f>
        <v>1.100977699703616</v>
      </c>
      <c r="F25" s="9"/>
      <c r="G25" s="9"/>
    </row>
    <row r="26" spans="2:7" ht="30" x14ac:dyDescent="0.25">
      <c r="B26" s="13"/>
      <c r="C26" s="11" t="s">
        <v>0</v>
      </c>
      <c r="D26" s="12" t="e">
        <f>#REF!/D$17%</f>
        <v>#REF!</v>
      </c>
      <c r="E26" s="12"/>
      <c r="F26" s="9"/>
      <c r="G26" s="9"/>
    </row>
    <row r="27" spans="2:7" x14ac:dyDescent="0.25">
      <c r="B27" s="13"/>
      <c r="C27" s="13"/>
      <c r="D27" s="14"/>
      <c r="E27" s="14"/>
      <c r="F27" s="9"/>
      <c r="G27" s="9"/>
    </row>
    <row r="28" spans="2:7" x14ac:dyDescent="0.25">
      <c r="B28" s="13"/>
      <c r="C28" s="13"/>
      <c r="D28" s="15">
        <f>D17/D$17</f>
        <v>1</v>
      </c>
      <c r="E28" s="15"/>
      <c r="F28" s="9"/>
      <c r="G28" s="9"/>
    </row>
    <row r="29" spans="2:7" x14ac:dyDescent="0.25">
      <c r="B29" s="13"/>
      <c r="C29" s="13"/>
      <c r="D29" s="13"/>
      <c r="E29" s="13"/>
      <c r="F29" s="9"/>
      <c r="G29" s="9"/>
    </row>
    <row r="30" spans="2:7" x14ac:dyDescent="0.25">
      <c r="B30" s="9"/>
      <c r="C30" s="9"/>
      <c r="D30" s="9"/>
      <c r="E30" s="9"/>
      <c r="F30" s="9"/>
      <c r="G30" s="9"/>
    </row>
    <row r="31" spans="2:7" x14ac:dyDescent="0.25">
      <c r="B31" s="9"/>
      <c r="C31" s="9"/>
      <c r="D31" s="9"/>
      <c r="E31" s="9"/>
      <c r="F31" s="9"/>
      <c r="G31" s="9"/>
    </row>
    <row r="32" spans="2:7" x14ac:dyDescent="0.25">
      <c r="B32" s="9"/>
      <c r="C32" s="9"/>
      <c r="D32" s="9"/>
      <c r="E32" s="9"/>
      <c r="F32" s="9"/>
      <c r="G32" s="9"/>
    </row>
    <row r="33" spans="2:7" x14ac:dyDescent="0.25">
      <c r="B33" s="9"/>
      <c r="C33" s="9"/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2018-10-01T06:04:35Z</dcterms:modified>
</cp:coreProperties>
</file>