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922" activeTab="6"/>
  </bookViews>
  <sheets>
    <sheet name="غلاف" sheetId="67" r:id="rId1"/>
    <sheet name="T.1" sheetId="1" r:id="rId2"/>
    <sheet name="T.2" sheetId="53" r:id="rId3"/>
    <sheet name="T.3" sheetId="4" r:id="rId4"/>
    <sheet name="T.4" sheetId="76" r:id="rId5"/>
    <sheet name="T.5" sheetId="6" r:id="rId6"/>
    <sheet name="T.6" sheetId="8" r:id="rId7"/>
    <sheet name="T.7" sheetId="10" r:id="rId8"/>
    <sheet name="T.8" sheetId="63" r:id="rId9"/>
    <sheet name="T.9" sheetId="14" r:id="rId10"/>
    <sheet name="T.10" sheetId="17" r:id="rId11"/>
    <sheet name="T.11" sheetId="81" r:id="rId12"/>
    <sheet name="T.12" sheetId="84" r:id="rId13"/>
    <sheet name="T.13" sheetId="85" r:id="rId14"/>
    <sheet name="T.14" sheetId="86" r:id="rId15"/>
    <sheet name="T.15" sheetId="87" r:id="rId16"/>
    <sheet name="T.16" sheetId="90" r:id="rId17"/>
    <sheet name="T.17" sheetId="91" r:id="rId18"/>
    <sheet name="T.18" sheetId="106" r:id="rId19"/>
  </sheets>
  <externalReferences>
    <externalReference r:id="rId20"/>
  </externalReferences>
  <definedNames>
    <definedName name="_ftn1" localSheetId="1">T.1!$O$4</definedName>
    <definedName name="_ftnref1" localSheetId="1">T.1!$B$1</definedName>
    <definedName name="_Toc445728009" localSheetId="5">T.5!#REF!</definedName>
    <definedName name="_Toc445728010" localSheetId="6">T.6!#REF!</definedName>
    <definedName name="_Toc445728013" localSheetId="7">T.7!#REF!</definedName>
    <definedName name="_Toc445728015" localSheetId="9">T.9!#REF!</definedName>
    <definedName name="_Toc445733318" localSheetId="5">T.5!#REF!</definedName>
    <definedName name="_Toc445733319" localSheetId="6">T.6!#REF!</definedName>
    <definedName name="_Toc445733322" localSheetId="7">T.7!#REF!</definedName>
    <definedName name="_Toc445733336">#REF!</definedName>
    <definedName name="_Toc445735924" localSheetId="10">T.10!$B$1</definedName>
    <definedName name="_Toc445736018" localSheetId="3">T.3!$B$2</definedName>
    <definedName name="_Toc445736021" localSheetId="5">T.5!$B$2</definedName>
    <definedName name="_Toc445736024" localSheetId="6">T.6!$B$2</definedName>
    <definedName name="_Toc445736027" localSheetId="7">T.7!$B$2</definedName>
    <definedName name="_Toc445736033" localSheetId="9">T.9!$B$2</definedName>
    <definedName name="_Toc445736036" localSheetId="10">T.10!$B$2</definedName>
    <definedName name="_Toc455920368" localSheetId="1">T.1!$B$1</definedName>
    <definedName name="_Toc455998640" localSheetId="3">T.3!$B$1</definedName>
    <definedName name="_Toc455998643" localSheetId="5">T.5!$B$1</definedName>
    <definedName name="_Toc455998649" localSheetId="7">T.7!$B$1</definedName>
    <definedName name="_Toc455998655" localSheetId="9">T.9!$B$1</definedName>
    <definedName name="_Toc456503083" localSheetId="1">T.1!$B$2</definedName>
    <definedName name="_xlnm.Print_Area" localSheetId="1">T.1!$B$1:$Q$225</definedName>
    <definedName name="_xlnm.Print_Area" localSheetId="10">T.10!$B$1:$Q$180</definedName>
    <definedName name="_xlnm.Print_Area" localSheetId="11">T.11!$B$1:$Q$171</definedName>
    <definedName name="_xlnm.Print_Area" localSheetId="12">T.12!$B$1:$Q$60</definedName>
    <definedName name="_xlnm.Print_Area" localSheetId="13">T.13!$B$1:$Q$78</definedName>
    <definedName name="_xlnm.Print_Area" localSheetId="14">T.14!$B$1:$Q$174</definedName>
    <definedName name="_xlnm.Print_Area" localSheetId="15">T.15!$B$1:$Q$262</definedName>
    <definedName name="_xlnm.Print_Area" localSheetId="16">T.16!$B$1:$Q$171</definedName>
    <definedName name="_xlnm.Print_Area" localSheetId="17">T.17!$B$1:$Q$165</definedName>
    <definedName name="_xlnm.Print_Area" localSheetId="18">T.18!$B$1:$Q$78</definedName>
    <definedName name="_xlnm.Print_Area" localSheetId="2">T.2!$B$1:$J$81</definedName>
    <definedName name="_xlnm.Print_Area" localSheetId="3">T.3!$B$1:$J$81</definedName>
    <definedName name="_xlnm.Print_Area" localSheetId="4">T.4!$B$1:$J$81</definedName>
    <definedName name="_xlnm.Print_Area" localSheetId="5">T.5!$B$1:$J$81</definedName>
    <definedName name="_xlnm.Print_Area" localSheetId="6">T.6!$B$1:$J$81</definedName>
    <definedName name="_xlnm.Print_Area" localSheetId="7">T.7!$B$1:$J$81</definedName>
    <definedName name="_xlnm.Print_Area" localSheetId="8">T.8!$B$1:$J$81</definedName>
    <definedName name="_xlnm.Print_Area" localSheetId="9">T.9!$B$1:$J$81</definedName>
    <definedName name="_xlnm.Print_Area" localSheetId="0">غلاف!$B$1:$N$30</definedName>
  </definedNames>
  <calcPr calcId="152511"/>
</workbook>
</file>

<file path=xl/calcChain.xml><?xml version="1.0" encoding="utf-8"?>
<calcChain xmlns="http://schemas.openxmlformats.org/spreadsheetml/2006/main">
  <c r="N244" i="87" l="1"/>
  <c r="N246" i="87"/>
  <c r="N247" i="87"/>
  <c r="N248" i="87"/>
  <c r="N249" i="87"/>
  <c r="N250" i="87"/>
  <c r="N251" i="87"/>
  <c r="N252" i="87"/>
  <c r="N253" i="87"/>
  <c r="N254" i="87"/>
  <c r="N255" i="87"/>
  <c r="N256" i="87"/>
  <c r="N257" i="87"/>
  <c r="N258" i="87"/>
  <c r="N259" i="87"/>
  <c r="L244" i="87"/>
  <c r="L245" i="87"/>
  <c r="L246" i="87"/>
  <c r="L247" i="87"/>
  <c r="L248" i="87"/>
  <c r="L249" i="87"/>
  <c r="L250" i="87"/>
  <c r="L251" i="87"/>
  <c r="L252" i="87"/>
  <c r="L253" i="87"/>
  <c r="L254" i="87"/>
  <c r="L255" i="87"/>
  <c r="L256" i="87"/>
  <c r="L257" i="87"/>
  <c r="L258" i="87"/>
  <c r="L259" i="87"/>
  <c r="L260" i="87"/>
  <c r="H245" i="87"/>
  <c r="H246" i="87"/>
  <c r="H247" i="87"/>
  <c r="H248" i="87"/>
  <c r="H249" i="87"/>
  <c r="H250" i="87"/>
  <c r="H251" i="87"/>
  <c r="H252" i="87"/>
  <c r="H253" i="87"/>
  <c r="H254" i="87"/>
  <c r="H255" i="87"/>
  <c r="H256" i="87"/>
  <c r="H257" i="87"/>
  <c r="H258" i="87"/>
  <c r="H259" i="87"/>
  <c r="H260" i="87"/>
  <c r="F243" i="87"/>
  <c r="F244" i="87"/>
  <c r="F245" i="87"/>
  <c r="F246" i="87"/>
  <c r="F247" i="87"/>
  <c r="F248" i="87"/>
  <c r="F249" i="87"/>
  <c r="F250" i="87"/>
  <c r="F251" i="87"/>
  <c r="F252" i="87"/>
  <c r="F253" i="87"/>
  <c r="F254" i="87"/>
  <c r="F255" i="87"/>
  <c r="F256" i="87"/>
  <c r="F257" i="87"/>
  <c r="F258" i="87"/>
  <c r="F259" i="87"/>
  <c r="F260" i="87"/>
  <c r="T224" i="1"/>
  <c r="T223" i="1"/>
  <c r="T222" i="1"/>
  <c r="T221" i="1"/>
  <c r="T220" i="1"/>
  <c r="T217" i="1"/>
  <c r="T216" i="1"/>
  <c r="T215" i="1"/>
  <c r="T214" i="1"/>
  <c r="T213" i="1"/>
  <c r="T210" i="1"/>
  <c r="T209" i="1"/>
  <c r="T208" i="1"/>
  <c r="T207" i="1"/>
  <c r="T206" i="1"/>
  <c r="T195" i="1"/>
  <c r="T194" i="1"/>
  <c r="T193" i="1"/>
  <c r="T192" i="1"/>
  <c r="T191" i="1"/>
  <c r="T188" i="1"/>
  <c r="T187" i="1"/>
  <c r="T186" i="1"/>
  <c r="T185" i="1"/>
  <c r="T184" i="1"/>
  <c r="T181" i="1"/>
  <c r="T180" i="1"/>
  <c r="T179" i="1"/>
  <c r="T178" i="1"/>
  <c r="T177" i="1"/>
  <c r="T166" i="1"/>
  <c r="T165" i="1"/>
  <c r="T164" i="1"/>
  <c r="T163" i="1"/>
  <c r="T162" i="1"/>
  <c r="T159" i="1"/>
  <c r="T158" i="1"/>
  <c r="T157" i="1"/>
  <c r="T156" i="1"/>
  <c r="T155" i="1"/>
  <c r="T144" i="1"/>
  <c r="T143" i="1"/>
  <c r="T142" i="1"/>
  <c r="T141" i="1"/>
  <c r="T140" i="1"/>
  <c r="T137" i="1"/>
  <c r="T136" i="1"/>
  <c r="T135" i="1"/>
  <c r="T134" i="1"/>
  <c r="T133" i="1"/>
  <c r="T130" i="1"/>
  <c r="T129" i="1"/>
  <c r="T128" i="1"/>
  <c r="T127" i="1"/>
  <c r="T126" i="1"/>
  <c r="T115" i="1"/>
  <c r="T114" i="1"/>
  <c r="T113" i="1"/>
  <c r="T112" i="1"/>
  <c r="T111" i="1"/>
  <c r="T108" i="1"/>
  <c r="T107" i="1"/>
  <c r="T106" i="1"/>
  <c r="T105" i="1"/>
  <c r="T104" i="1"/>
  <c r="T101" i="1"/>
  <c r="T100" i="1"/>
  <c r="T99" i="1"/>
  <c r="T98" i="1"/>
  <c r="T97" i="1"/>
  <c r="T86" i="1" l="1"/>
  <c r="T85" i="1"/>
  <c r="T84" i="1"/>
  <c r="T83" i="1"/>
  <c r="T82" i="1"/>
  <c r="T79" i="1"/>
  <c r="T78" i="1"/>
  <c r="T77" i="1"/>
  <c r="T76" i="1"/>
  <c r="T75" i="1"/>
  <c r="T72" i="1"/>
  <c r="T71" i="1"/>
  <c r="T70" i="1"/>
  <c r="T69" i="1"/>
  <c r="T68" i="1"/>
  <c r="T57" i="1"/>
  <c r="T56" i="1"/>
  <c r="T55" i="1"/>
  <c r="T54" i="1"/>
  <c r="T53" i="1"/>
  <c r="T50" i="1"/>
  <c r="T49" i="1"/>
  <c r="T48" i="1"/>
  <c r="T47" i="1"/>
  <c r="T46" i="1"/>
  <c r="T43" i="1"/>
  <c r="T42" i="1"/>
  <c r="T41" i="1"/>
  <c r="T40" i="1"/>
  <c r="T39" i="1"/>
  <c r="T28" i="1"/>
  <c r="T25" i="1"/>
  <c r="T26" i="1"/>
  <c r="T27" i="1"/>
  <c r="T24" i="1"/>
  <c r="J163" i="86" l="1"/>
  <c r="I163" i="86"/>
  <c r="J165" i="86" s="1"/>
  <c r="J171" i="86"/>
  <c r="J172" i="86"/>
  <c r="J144" i="86"/>
  <c r="I144" i="86"/>
  <c r="J146" i="86" s="1"/>
  <c r="J148" i="86"/>
  <c r="J149" i="86"/>
  <c r="J150" i="86"/>
  <c r="J151" i="86"/>
  <c r="J152" i="86"/>
  <c r="J153" i="86"/>
  <c r="J125" i="86"/>
  <c r="J127" i="86"/>
  <c r="J128" i="86"/>
  <c r="J129" i="86"/>
  <c r="J130" i="86"/>
  <c r="J131" i="86"/>
  <c r="J132" i="86"/>
  <c r="J133" i="86"/>
  <c r="J134" i="86"/>
  <c r="J135" i="86"/>
  <c r="I125" i="86"/>
  <c r="J106" i="86"/>
  <c r="J108" i="86"/>
  <c r="J109" i="86"/>
  <c r="J110" i="86"/>
  <c r="J111" i="86"/>
  <c r="J112" i="86"/>
  <c r="J113" i="86"/>
  <c r="J114" i="86"/>
  <c r="J115" i="86"/>
  <c r="J116" i="86"/>
  <c r="I106" i="86"/>
  <c r="J87" i="86"/>
  <c r="J89" i="86"/>
  <c r="J90" i="86"/>
  <c r="J91" i="86"/>
  <c r="J92" i="86"/>
  <c r="J93" i="86"/>
  <c r="J94" i="86"/>
  <c r="J95" i="86"/>
  <c r="J96" i="86"/>
  <c r="J97" i="86"/>
  <c r="I87" i="86"/>
  <c r="J68" i="86"/>
  <c r="I68" i="86"/>
  <c r="J70" i="86" s="1"/>
  <c r="J76" i="86"/>
  <c r="J77" i="86"/>
  <c r="J48" i="86"/>
  <c r="I48" i="86"/>
  <c r="J50" i="86" s="1"/>
  <c r="J56" i="86"/>
  <c r="J57" i="86"/>
  <c r="J28" i="86"/>
  <c r="J30" i="86"/>
  <c r="J31" i="86"/>
  <c r="J32" i="86"/>
  <c r="J33" i="86"/>
  <c r="J34" i="86"/>
  <c r="J35" i="86"/>
  <c r="J36" i="86"/>
  <c r="J37" i="86"/>
  <c r="J38" i="86"/>
  <c r="I28" i="86"/>
  <c r="J8" i="86"/>
  <c r="I8" i="86"/>
  <c r="J11" i="86" s="1"/>
  <c r="J10" i="86"/>
  <c r="J17" i="86"/>
  <c r="J18" i="86"/>
  <c r="F163" i="86"/>
  <c r="E163" i="86"/>
  <c r="F144" i="86"/>
  <c r="F153" i="86"/>
  <c r="E144" i="86"/>
  <c r="F146" i="86" s="1"/>
  <c r="F128" i="86"/>
  <c r="E125" i="86"/>
  <c r="F129" i="86" s="1"/>
  <c r="E106" i="86"/>
  <c r="F108" i="86" s="1"/>
  <c r="E87" i="86"/>
  <c r="F89" i="86" s="1"/>
  <c r="E68" i="86"/>
  <c r="F71" i="86" s="1"/>
  <c r="F48" i="86"/>
  <c r="E48" i="86"/>
  <c r="F28" i="86"/>
  <c r="E28" i="86"/>
  <c r="E8" i="86"/>
  <c r="F11" i="86" s="1"/>
  <c r="F12" i="86"/>
  <c r="E241" i="87"/>
  <c r="E212" i="87"/>
  <c r="E183" i="87"/>
  <c r="E154" i="87"/>
  <c r="E125" i="87"/>
  <c r="E96" i="87"/>
  <c r="F100" i="87" s="1"/>
  <c r="E67" i="87"/>
  <c r="E38" i="87"/>
  <c r="E8" i="87"/>
  <c r="F160" i="81"/>
  <c r="E160" i="81"/>
  <c r="F163" i="81" s="1"/>
  <c r="F162" i="81"/>
  <c r="F164" i="81"/>
  <c r="F165" i="81"/>
  <c r="F166" i="81"/>
  <c r="F167" i="81"/>
  <c r="F168" i="81"/>
  <c r="F169" i="81"/>
  <c r="F170" i="81"/>
  <c r="F141" i="81"/>
  <c r="F143" i="81"/>
  <c r="F144" i="81"/>
  <c r="F145" i="81"/>
  <c r="F146" i="81"/>
  <c r="F147" i="81"/>
  <c r="F148" i="81"/>
  <c r="F149" i="81"/>
  <c r="F150" i="81"/>
  <c r="F151" i="81"/>
  <c r="E141" i="81"/>
  <c r="F122" i="81"/>
  <c r="F124" i="81"/>
  <c r="F125" i="81"/>
  <c r="F126" i="81"/>
  <c r="F127" i="81"/>
  <c r="F128" i="81"/>
  <c r="F129" i="81"/>
  <c r="F130" i="81"/>
  <c r="F131" i="81"/>
  <c r="F132" i="81"/>
  <c r="E122" i="81"/>
  <c r="F103" i="81"/>
  <c r="F105" i="81"/>
  <c r="F106" i="81"/>
  <c r="F107" i="81"/>
  <c r="F108" i="81"/>
  <c r="F109" i="81"/>
  <c r="F110" i="81"/>
  <c r="F111" i="81"/>
  <c r="F112" i="81"/>
  <c r="F113" i="81"/>
  <c r="E103" i="81"/>
  <c r="F84" i="81"/>
  <c r="F86" i="81"/>
  <c r="F87" i="81"/>
  <c r="F88" i="81"/>
  <c r="F89" i="81"/>
  <c r="F90" i="81"/>
  <c r="F91" i="81"/>
  <c r="F92" i="81"/>
  <c r="F93" i="81"/>
  <c r="F94" i="81"/>
  <c r="F65" i="81"/>
  <c r="F67" i="81"/>
  <c r="F68" i="81"/>
  <c r="F69" i="81"/>
  <c r="F70" i="81"/>
  <c r="F71" i="81"/>
  <c r="F72" i="81"/>
  <c r="F73" i="81"/>
  <c r="F74" i="81"/>
  <c r="F75" i="81"/>
  <c r="E65" i="81"/>
  <c r="F46" i="81"/>
  <c r="F48" i="81"/>
  <c r="F49" i="81"/>
  <c r="F50" i="81"/>
  <c r="F51" i="81"/>
  <c r="F52" i="81"/>
  <c r="F53" i="81"/>
  <c r="F54" i="81"/>
  <c r="F55" i="81"/>
  <c r="F56" i="81"/>
  <c r="E46" i="81"/>
  <c r="F27" i="81"/>
  <c r="F29" i="81"/>
  <c r="F30" i="81"/>
  <c r="F31" i="81"/>
  <c r="F32" i="81"/>
  <c r="F33" i="81"/>
  <c r="F34" i="81"/>
  <c r="F35" i="81"/>
  <c r="F36" i="81"/>
  <c r="F37" i="81"/>
  <c r="E27" i="81"/>
  <c r="F10" i="81"/>
  <c r="F11" i="81"/>
  <c r="F12" i="81"/>
  <c r="F13" i="81"/>
  <c r="F14" i="81"/>
  <c r="F15" i="81"/>
  <c r="F16" i="81"/>
  <c r="F17" i="81"/>
  <c r="F18" i="81"/>
  <c r="E8" i="81"/>
  <c r="F218" i="87" l="1"/>
  <c r="F226" i="87"/>
  <c r="F228" i="87"/>
  <c r="F221" i="87"/>
  <c r="F219" i="87"/>
  <c r="F227" i="87"/>
  <c r="F220" i="87"/>
  <c r="F229" i="87"/>
  <c r="F214" i="87"/>
  <c r="F222" i="87"/>
  <c r="F230" i="87"/>
  <c r="F224" i="87"/>
  <c r="F217" i="87"/>
  <c r="F215" i="87"/>
  <c r="F223" i="87"/>
  <c r="F231" i="87"/>
  <c r="F216" i="87"/>
  <c r="F225" i="87"/>
  <c r="F189" i="87"/>
  <c r="F197" i="87"/>
  <c r="F190" i="87"/>
  <c r="F198" i="87"/>
  <c r="F199" i="87"/>
  <c r="F192" i="87"/>
  <c r="F200" i="87"/>
  <c r="F186" i="87"/>
  <c r="F202" i="87"/>
  <c r="F187" i="87"/>
  <c r="F196" i="87"/>
  <c r="F185" i="87"/>
  <c r="F193" i="87"/>
  <c r="F201" i="87"/>
  <c r="F194" i="87"/>
  <c r="F195" i="87"/>
  <c r="F188" i="87"/>
  <c r="F191" i="87"/>
  <c r="F156" i="87"/>
  <c r="F164" i="87"/>
  <c r="F172" i="87"/>
  <c r="F160" i="87"/>
  <c r="F157" i="87"/>
  <c r="F165" i="87"/>
  <c r="F162" i="87"/>
  <c r="F158" i="87"/>
  <c r="F166" i="87"/>
  <c r="F168" i="87"/>
  <c r="F171" i="87"/>
  <c r="F159" i="87"/>
  <c r="F167" i="87"/>
  <c r="F163" i="87"/>
  <c r="F161" i="87"/>
  <c r="F169" i="87"/>
  <c r="F170" i="87"/>
  <c r="F134" i="87"/>
  <c r="F142" i="87"/>
  <c r="F129" i="87"/>
  <c r="F127" i="87"/>
  <c r="F135" i="87"/>
  <c r="F143" i="87"/>
  <c r="F128" i="87"/>
  <c r="F136" i="87"/>
  <c r="F137" i="87"/>
  <c r="F130" i="87"/>
  <c r="F138" i="87"/>
  <c r="F140" i="87"/>
  <c r="F141" i="87"/>
  <c r="F131" i="87"/>
  <c r="F139" i="87"/>
  <c r="F132" i="87"/>
  <c r="F133" i="87"/>
  <c r="F76" i="87"/>
  <c r="F84" i="87"/>
  <c r="F70" i="87"/>
  <c r="F86" i="87"/>
  <c r="F87" i="87"/>
  <c r="F75" i="87"/>
  <c r="F69" i="87"/>
  <c r="F77" i="87"/>
  <c r="F85" i="87"/>
  <c r="F78" i="87"/>
  <c r="F71" i="87"/>
  <c r="F79" i="87"/>
  <c r="F82" i="87"/>
  <c r="F83" i="87"/>
  <c r="F72" i="87"/>
  <c r="F80" i="87"/>
  <c r="F73" i="87"/>
  <c r="F81" i="87"/>
  <c r="F74" i="87"/>
  <c r="F102" i="87"/>
  <c r="F110" i="87"/>
  <c r="F107" i="87"/>
  <c r="F101" i="87"/>
  <c r="F103" i="87"/>
  <c r="F111" i="87"/>
  <c r="F99" i="87"/>
  <c r="F104" i="87"/>
  <c r="F112" i="87"/>
  <c r="F105" i="87"/>
  <c r="F113" i="87"/>
  <c r="F98" i="87"/>
  <c r="F106" i="87"/>
  <c r="F114" i="87"/>
  <c r="F116" i="87"/>
  <c r="F108" i="87"/>
  <c r="F109" i="87"/>
  <c r="F15" i="87"/>
  <c r="F23" i="87"/>
  <c r="F16" i="87"/>
  <c r="F24" i="87"/>
  <c r="F17" i="87"/>
  <c r="F25" i="87"/>
  <c r="F10" i="87"/>
  <c r="F18" i="87"/>
  <c r="F26" i="87"/>
  <c r="F11" i="87"/>
  <c r="F19" i="87"/>
  <c r="F27" i="87"/>
  <c r="F12" i="87"/>
  <c r="F20" i="87"/>
  <c r="F28" i="87"/>
  <c r="F22" i="87"/>
  <c r="F13" i="87"/>
  <c r="F21" i="87"/>
  <c r="F14" i="87"/>
  <c r="F42" i="87"/>
  <c r="F45" i="87"/>
  <c r="F43" i="87"/>
  <c r="F53" i="87"/>
  <c r="F52" i="87"/>
  <c r="F46" i="87"/>
  <c r="F51" i="87"/>
  <c r="F44" i="87"/>
  <c r="F50" i="87"/>
  <c r="F57" i="87"/>
  <c r="F56" i="87"/>
  <c r="F49" i="87"/>
  <c r="F58" i="87"/>
  <c r="F48" i="87"/>
  <c r="F55" i="87"/>
  <c r="F47" i="87"/>
  <c r="F41" i="87"/>
  <c r="F54" i="87"/>
  <c r="F40" i="87"/>
  <c r="F70" i="86"/>
  <c r="F10" i="86"/>
  <c r="F78" i="86"/>
  <c r="F127" i="86"/>
  <c r="F77" i="86"/>
  <c r="F135" i="86"/>
  <c r="F18" i="86"/>
  <c r="F76" i="86"/>
  <c r="F97" i="86"/>
  <c r="F134" i="86"/>
  <c r="F17" i="86"/>
  <c r="F74" i="86"/>
  <c r="F92" i="86"/>
  <c r="F133" i="86"/>
  <c r="F145" i="87"/>
  <c r="F16" i="86"/>
  <c r="F73" i="86"/>
  <c r="F90" i="86"/>
  <c r="F131" i="86"/>
  <c r="F14" i="86"/>
  <c r="F72" i="86"/>
  <c r="F130" i="86"/>
  <c r="F9" i="87"/>
  <c r="F13" i="86"/>
  <c r="F116" i="86"/>
  <c r="F174" i="87"/>
  <c r="J170" i="86"/>
  <c r="J169" i="86"/>
  <c r="J168" i="86"/>
  <c r="J167" i="86"/>
  <c r="J166" i="86"/>
  <c r="J173" i="86"/>
  <c r="J147" i="86"/>
  <c r="J154" i="86"/>
  <c r="J75" i="86"/>
  <c r="J74" i="86"/>
  <c r="J73" i="86"/>
  <c r="J72" i="86"/>
  <c r="J71" i="86"/>
  <c r="J78" i="86"/>
  <c r="J55" i="86"/>
  <c r="J54" i="86"/>
  <c r="J53" i="86"/>
  <c r="J52" i="86"/>
  <c r="J51" i="86"/>
  <c r="J58" i="86"/>
  <c r="J16" i="86"/>
  <c r="J15" i="86"/>
  <c r="J14" i="86"/>
  <c r="J13" i="86"/>
  <c r="J12" i="86"/>
  <c r="F154" i="86"/>
  <c r="F152" i="86"/>
  <c r="F150" i="86"/>
  <c r="F149" i="86"/>
  <c r="F148" i="86"/>
  <c r="F147" i="86"/>
  <c r="F115" i="86"/>
  <c r="F114" i="86"/>
  <c r="F112" i="86"/>
  <c r="F111" i="86"/>
  <c r="F110" i="86"/>
  <c r="F109" i="86"/>
  <c r="F96" i="86"/>
  <c r="F95" i="86"/>
  <c r="F93" i="86"/>
  <c r="F91" i="86"/>
  <c r="J162" i="81"/>
  <c r="J163" i="81"/>
  <c r="J164" i="81"/>
  <c r="J165" i="81"/>
  <c r="J166" i="81"/>
  <c r="J167" i="81"/>
  <c r="J168" i="81"/>
  <c r="J169" i="81"/>
  <c r="J160" i="81" s="1"/>
  <c r="J170" i="81"/>
  <c r="I160" i="81"/>
  <c r="J143" i="81"/>
  <c r="J141" i="81" s="1"/>
  <c r="J144" i="81"/>
  <c r="J145" i="81"/>
  <c r="J146" i="81"/>
  <c r="J147" i="81"/>
  <c r="J148" i="81"/>
  <c r="J149" i="81"/>
  <c r="J150" i="81"/>
  <c r="J151" i="81"/>
  <c r="I141" i="81"/>
  <c r="J124" i="81"/>
  <c r="J122" i="81" s="1"/>
  <c r="J125" i="81"/>
  <c r="J126" i="81"/>
  <c r="J127" i="81"/>
  <c r="J128" i="81"/>
  <c r="J129" i="81"/>
  <c r="J130" i="81"/>
  <c r="J131" i="81"/>
  <c r="J132" i="81"/>
  <c r="I122" i="81"/>
  <c r="J105" i="81"/>
  <c r="J106" i="81"/>
  <c r="J107" i="81"/>
  <c r="J108" i="81"/>
  <c r="J109" i="81"/>
  <c r="J110" i="81"/>
  <c r="J111" i="81"/>
  <c r="J112" i="81"/>
  <c r="J103" i="81" s="1"/>
  <c r="J113" i="81"/>
  <c r="I103" i="81"/>
  <c r="J86" i="81"/>
  <c r="J84" i="81" s="1"/>
  <c r="J87" i="81"/>
  <c r="J88" i="81"/>
  <c r="J89" i="81"/>
  <c r="J90" i="81"/>
  <c r="J91" i="81"/>
  <c r="J92" i="81"/>
  <c r="J93" i="81"/>
  <c r="J94" i="81"/>
  <c r="I84" i="81"/>
  <c r="J65" i="81"/>
  <c r="J67" i="81"/>
  <c r="J68" i="81"/>
  <c r="J69" i="81"/>
  <c r="J70" i="81"/>
  <c r="J71" i="81"/>
  <c r="J72" i="81"/>
  <c r="J73" i="81"/>
  <c r="J74" i="81"/>
  <c r="J75" i="81"/>
  <c r="I65" i="81"/>
  <c r="J48" i="81"/>
  <c r="J49" i="81"/>
  <c r="J50" i="81"/>
  <c r="J51" i="81"/>
  <c r="J52" i="81"/>
  <c r="J53" i="81"/>
  <c r="J54" i="81"/>
  <c r="J55" i="81"/>
  <c r="J46" i="81" s="1"/>
  <c r="J56" i="81"/>
  <c r="I46" i="81"/>
  <c r="I27" i="81"/>
  <c r="J29" i="81" s="1"/>
  <c r="J32" i="81"/>
  <c r="J33" i="81"/>
  <c r="J34" i="81"/>
  <c r="J35" i="81"/>
  <c r="J36" i="81"/>
  <c r="J37" i="81"/>
  <c r="J15" i="81"/>
  <c r="I8" i="81"/>
  <c r="F8" i="87" l="1"/>
  <c r="J31" i="81"/>
  <c r="J30" i="81"/>
  <c r="J14" i="81"/>
  <c r="J13" i="81"/>
  <c r="J12" i="81"/>
  <c r="J11" i="81"/>
  <c r="J18" i="81"/>
  <c r="J10" i="81"/>
  <c r="J17" i="81"/>
  <c r="J16" i="81"/>
  <c r="G38" i="1"/>
  <c r="G39" i="1"/>
  <c r="G40" i="1"/>
  <c r="G41" i="1"/>
  <c r="G42" i="1"/>
  <c r="G81" i="1"/>
  <c r="K206" i="1"/>
  <c r="K207" i="1"/>
  <c r="K208" i="1"/>
  <c r="K209" i="1"/>
  <c r="M68" i="1"/>
  <c r="M69" i="1"/>
  <c r="M70" i="1"/>
  <c r="M71" i="1"/>
  <c r="K24" i="1"/>
  <c r="K25" i="1"/>
  <c r="K26" i="1"/>
  <c r="K27" i="1"/>
  <c r="K42" i="1" l="1"/>
  <c r="E71" i="1" l="1"/>
  <c r="G71" i="1"/>
  <c r="I71" i="1"/>
  <c r="I70" i="1"/>
  <c r="I69" i="1"/>
  <c r="I68" i="1"/>
  <c r="I67" i="1"/>
  <c r="K71" i="1"/>
  <c r="F80" i="76" l="1"/>
  <c r="F79" i="76"/>
  <c r="F78" i="76"/>
  <c r="F76" i="76"/>
  <c r="F75" i="76"/>
  <c r="F74" i="76"/>
  <c r="F72" i="76"/>
  <c r="F71" i="76"/>
  <c r="F70" i="76"/>
  <c r="F68" i="76"/>
  <c r="F67" i="76"/>
  <c r="F66" i="76"/>
  <c r="F64" i="76"/>
  <c r="F63" i="76"/>
  <c r="F62" i="76"/>
  <c r="F53" i="76"/>
  <c r="F52" i="76"/>
  <c r="F51" i="76"/>
  <c r="F49" i="76"/>
  <c r="F48" i="76"/>
  <c r="F47" i="76"/>
  <c r="F45" i="76"/>
  <c r="F44" i="76"/>
  <c r="F43" i="76"/>
  <c r="F41" i="76"/>
  <c r="F40" i="76"/>
  <c r="F39" i="76"/>
  <c r="F37" i="76"/>
  <c r="F36" i="76"/>
  <c r="F35" i="76"/>
  <c r="F26" i="76"/>
  <c r="F25" i="76"/>
  <c r="F24" i="76"/>
  <c r="F22" i="76"/>
  <c r="F21" i="76"/>
  <c r="F20" i="76"/>
  <c r="F18" i="76"/>
  <c r="F17" i="76"/>
  <c r="F16" i="76"/>
  <c r="F14" i="76"/>
  <c r="F13" i="76"/>
  <c r="F12" i="76"/>
  <c r="F9" i="76"/>
  <c r="F10" i="76"/>
  <c r="F8" i="76"/>
  <c r="L70" i="106"/>
  <c r="L62" i="106"/>
  <c r="K73" i="106"/>
  <c r="L74" i="106" s="1"/>
  <c r="K67" i="106"/>
  <c r="L68" i="106" s="1"/>
  <c r="K61" i="106"/>
  <c r="L64" i="106" s="1"/>
  <c r="K47" i="106"/>
  <c r="L48" i="106" s="1"/>
  <c r="K41" i="106"/>
  <c r="L43" i="106" s="1"/>
  <c r="K35" i="106"/>
  <c r="K21" i="106"/>
  <c r="L23" i="106" s="1"/>
  <c r="K15" i="106"/>
  <c r="L17" i="106" s="1"/>
  <c r="K9" i="106"/>
  <c r="L12" i="106" s="1"/>
  <c r="L18" i="106" l="1"/>
  <c r="L16" i="106"/>
  <c r="L15" i="106" s="1"/>
  <c r="L22" i="106"/>
  <c r="L21" i="106" s="1"/>
  <c r="L37" i="106"/>
  <c r="L36" i="106"/>
  <c r="L42" i="106"/>
  <c r="L41" i="106" s="1"/>
  <c r="L49" i="106"/>
  <c r="L63" i="106"/>
  <c r="L61" i="106" s="1"/>
  <c r="L69" i="106"/>
  <c r="L67" i="106" s="1"/>
  <c r="L75" i="106"/>
  <c r="L73" i="106"/>
  <c r="L47" i="106"/>
  <c r="L11" i="106"/>
  <c r="L10" i="106"/>
  <c r="L9" i="106" s="1"/>
  <c r="L159" i="91"/>
  <c r="L160" i="91"/>
  <c r="L161" i="91"/>
  <c r="L162" i="91"/>
  <c r="L158" i="91"/>
  <c r="K155" i="91"/>
  <c r="L141" i="91"/>
  <c r="L137" i="91" s="1"/>
  <c r="L142" i="91"/>
  <c r="L143" i="91"/>
  <c r="L144" i="91"/>
  <c r="L140" i="91"/>
  <c r="K137" i="91"/>
  <c r="L123" i="91"/>
  <c r="L119" i="91" s="1"/>
  <c r="L124" i="91"/>
  <c r="L125" i="91"/>
  <c r="L126" i="91"/>
  <c r="L122" i="91"/>
  <c r="K119" i="91"/>
  <c r="L105" i="91"/>
  <c r="L106" i="91"/>
  <c r="L107" i="91"/>
  <c r="L108" i="91"/>
  <c r="L104" i="91"/>
  <c r="K101" i="91"/>
  <c r="L87" i="91"/>
  <c r="L88" i="91"/>
  <c r="L89" i="91"/>
  <c r="L90" i="91"/>
  <c r="L86" i="91"/>
  <c r="K83" i="91"/>
  <c r="L69" i="91"/>
  <c r="L70" i="91"/>
  <c r="L71" i="91"/>
  <c r="L72" i="91"/>
  <c r="L68" i="91"/>
  <c r="K65" i="91"/>
  <c r="L50" i="91"/>
  <c r="L51" i="91"/>
  <c r="L52" i="91"/>
  <c r="L53" i="91"/>
  <c r="L49" i="91"/>
  <c r="K46" i="91"/>
  <c r="L31" i="91"/>
  <c r="L32" i="91"/>
  <c r="L33" i="91"/>
  <c r="L34" i="91"/>
  <c r="L30" i="91"/>
  <c r="L12" i="91"/>
  <c r="L13" i="91"/>
  <c r="L14" i="91"/>
  <c r="L15" i="91"/>
  <c r="L11" i="91"/>
  <c r="K8" i="91"/>
  <c r="F104" i="91"/>
  <c r="E101" i="91"/>
  <c r="F105" i="91" s="1"/>
  <c r="F85" i="91"/>
  <c r="F86" i="91"/>
  <c r="F87" i="91"/>
  <c r="F88" i="91"/>
  <c r="F89" i="91"/>
  <c r="F90" i="91"/>
  <c r="F91" i="91"/>
  <c r="F92" i="91"/>
  <c r="F84" i="91"/>
  <c r="E83" i="91"/>
  <c r="F67" i="91"/>
  <c r="F68" i="91"/>
  <c r="F69" i="91"/>
  <c r="F70" i="91"/>
  <c r="F71" i="91"/>
  <c r="F72" i="91"/>
  <c r="F73" i="91"/>
  <c r="F74" i="91"/>
  <c r="F66" i="91"/>
  <c r="E65" i="91"/>
  <c r="F29" i="91"/>
  <c r="F30" i="91"/>
  <c r="F31" i="91"/>
  <c r="F32" i="91"/>
  <c r="F33" i="91"/>
  <c r="F34" i="91"/>
  <c r="F35" i="91"/>
  <c r="F36" i="91"/>
  <c r="F28" i="91"/>
  <c r="F10" i="91"/>
  <c r="F11" i="91"/>
  <c r="F12" i="91"/>
  <c r="F13" i="91"/>
  <c r="F14" i="91"/>
  <c r="F15" i="91"/>
  <c r="F16" i="91"/>
  <c r="F17" i="91"/>
  <c r="F9" i="91"/>
  <c r="F17" i="106"/>
  <c r="F18" i="106"/>
  <c r="F19" i="106"/>
  <c r="F16" i="106"/>
  <c r="F11" i="106"/>
  <c r="F9" i="106" s="1"/>
  <c r="F12" i="106"/>
  <c r="F13" i="106"/>
  <c r="F10" i="106"/>
  <c r="E67" i="106"/>
  <c r="F69" i="106" s="1"/>
  <c r="E41" i="106"/>
  <c r="F43" i="106" s="1"/>
  <c r="E35" i="106"/>
  <c r="F37" i="106" s="1"/>
  <c r="E15" i="106"/>
  <c r="E9" i="106"/>
  <c r="L35" i="106" l="1"/>
  <c r="F102" i="91"/>
  <c r="F101" i="91" s="1"/>
  <c r="F109" i="91"/>
  <c r="F103" i="91"/>
  <c r="F108" i="91"/>
  <c r="F107" i="91"/>
  <c r="F106" i="91"/>
  <c r="F83" i="91"/>
  <c r="F65" i="91"/>
  <c r="F68" i="106"/>
  <c r="F67" i="106" s="1"/>
  <c r="F71" i="106"/>
  <c r="F70" i="106"/>
  <c r="F42" i="106"/>
  <c r="F41" i="106" s="1"/>
  <c r="F44" i="106"/>
  <c r="F36" i="106"/>
  <c r="F35" i="106" s="1"/>
  <c r="F38" i="106"/>
  <c r="F15" i="106"/>
  <c r="F8" i="91"/>
  <c r="E8" i="91"/>
  <c r="E27" i="91"/>
  <c r="F27" i="91" s="1"/>
  <c r="E46" i="91"/>
  <c r="F86" i="90"/>
  <c r="F87" i="90"/>
  <c r="F88" i="90"/>
  <c r="F89" i="90"/>
  <c r="F90" i="90"/>
  <c r="F91" i="90"/>
  <c r="F92" i="90"/>
  <c r="F93" i="90"/>
  <c r="F94" i="90"/>
  <c r="F85" i="90"/>
  <c r="F67" i="90"/>
  <c r="F68" i="90"/>
  <c r="F69" i="90"/>
  <c r="F70" i="90"/>
  <c r="F71" i="90"/>
  <c r="F72" i="90"/>
  <c r="F73" i="90"/>
  <c r="F74" i="90"/>
  <c r="F75" i="90"/>
  <c r="F66" i="90"/>
  <c r="F29" i="90"/>
  <c r="F30" i="90"/>
  <c r="F31" i="90"/>
  <c r="F32" i="90"/>
  <c r="F33" i="90"/>
  <c r="F34" i="90"/>
  <c r="F35" i="90"/>
  <c r="F36" i="90"/>
  <c r="F37" i="90"/>
  <c r="F28" i="90"/>
  <c r="F10" i="90"/>
  <c r="F11" i="90"/>
  <c r="F12" i="90"/>
  <c r="F13" i="90"/>
  <c r="F14" i="90"/>
  <c r="F15" i="90"/>
  <c r="F16" i="90"/>
  <c r="F17" i="90"/>
  <c r="F18" i="90"/>
  <c r="F9" i="90"/>
  <c r="F54" i="91" l="1"/>
  <c r="F47" i="91"/>
  <c r="F46" i="91" s="1"/>
  <c r="F48" i="91"/>
  <c r="F49" i="91"/>
  <c r="F50" i="91"/>
  <c r="F53" i="91"/>
  <c r="F51" i="91"/>
  <c r="F52" i="91"/>
  <c r="F8" i="90"/>
  <c r="H69" i="85"/>
  <c r="H70" i="85"/>
  <c r="H71" i="85"/>
  <c r="H63" i="85"/>
  <c r="H64" i="85"/>
  <c r="H65" i="85"/>
  <c r="H43" i="85"/>
  <c r="H44" i="85"/>
  <c r="H45" i="85"/>
  <c r="H37" i="85"/>
  <c r="H38" i="85"/>
  <c r="H39" i="85"/>
  <c r="H17" i="85"/>
  <c r="H18" i="85"/>
  <c r="H19" i="85"/>
  <c r="H11" i="85"/>
  <c r="H12" i="85"/>
  <c r="H13" i="85"/>
  <c r="F145" i="86" l="1"/>
  <c r="F11" i="85"/>
  <c r="E73" i="85"/>
  <c r="F74" i="85" s="1"/>
  <c r="E67" i="85"/>
  <c r="F68" i="85" s="1"/>
  <c r="E61" i="85"/>
  <c r="F64" i="85" s="1"/>
  <c r="E47" i="85"/>
  <c r="F48" i="85" s="1"/>
  <c r="E41" i="85"/>
  <c r="F44" i="85" s="1"/>
  <c r="E35" i="85"/>
  <c r="F38" i="85" s="1"/>
  <c r="E21" i="85"/>
  <c r="F24" i="85" s="1"/>
  <c r="E15" i="85"/>
  <c r="F16" i="85" s="1"/>
  <c r="G9" i="85"/>
  <c r="E9" i="85"/>
  <c r="F12" i="85" s="1"/>
  <c r="F59" i="84"/>
  <c r="F58" i="84"/>
  <c r="F57" i="84" s="1"/>
  <c r="F51" i="84"/>
  <c r="F49" i="84" s="1"/>
  <c r="F50" i="84"/>
  <c r="E57" i="84"/>
  <c r="E53" i="84"/>
  <c r="F55" i="84" s="1"/>
  <c r="E49" i="84"/>
  <c r="E37" i="84"/>
  <c r="F39" i="84" s="1"/>
  <c r="E33" i="84"/>
  <c r="F35" i="84" s="1"/>
  <c r="E29" i="84"/>
  <c r="F31" i="84" s="1"/>
  <c r="F14" i="84"/>
  <c r="E17" i="84"/>
  <c r="F19" i="84" s="1"/>
  <c r="E13" i="84"/>
  <c r="F15" i="84" s="1"/>
  <c r="F11" i="84"/>
  <c r="F9" i="84" s="1"/>
  <c r="F10" i="84"/>
  <c r="E9" i="84"/>
  <c r="F165" i="86" l="1"/>
  <c r="F167" i="86"/>
  <c r="F166" i="86"/>
  <c r="F168" i="86"/>
  <c r="F169" i="86"/>
  <c r="F171" i="86"/>
  <c r="F172" i="86"/>
  <c r="F173" i="86"/>
  <c r="F164" i="86"/>
  <c r="F126" i="86"/>
  <c r="F125" i="86" s="1"/>
  <c r="F50" i="86"/>
  <c r="F51" i="86"/>
  <c r="F52" i="86"/>
  <c r="F53" i="86"/>
  <c r="F54" i="86"/>
  <c r="F56" i="86"/>
  <c r="F57" i="86"/>
  <c r="F58" i="86"/>
  <c r="F30" i="86"/>
  <c r="F38" i="86"/>
  <c r="F31" i="86"/>
  <c r="F32" i="86"/>
  <c r="F33" i="86"/>
  <c r="F34" i="86"/>
  <c r="F37" i="86"/>
  <c r="F36" i="86"/>
  <c r="F9" i="86"/>
  <c r="F8" i="86" s="1"/>
  <c r="F76" i="85"/>
  <c r="F73" i="85" s="1"/>
  <c r="F69" i="85"/>
  <c r="F70" i="85"/>
  <c r="F63" i="85"/>
  <c r="F62" i="85"/>
  <c r="F61" i="85" s="1"/>
  <c r="F49" i="85"/>
  <c r="F50" i="85"/>
  <c r="F43" i="85"/>
  <c r="F42" i="85"/>
  <c r="F41" i="85" s="1"/>
  <c r="F36" i="85"/>
  <c r="F37" i="85"/>
  <c r="F22" i="85"/>
  <c r="F23" i="85"/>
  <c r="F21" i="85" s="1"/>
  <c r="F18" i="85"/>
  <c r="F15" i="85" s="1"/>
  <c r="F17" i="85"/>
  <c r="F10" i="85"/>
  <c r="F9" i="85" s="1"/>
  <c r="F107" i="86"/>
  <c r="F106" i="86" s="1"/>
  <c r="F88" i="86"/>
  <c r="F87" i="86" s="1"/>
  <c r="F69" i="86"/>
  <c r="F68" i="86" s="1"/>
  <c r="F49" i="86"/>
  <c r="F29" i="86"/>
  <c r="F67" i="85"/>
  <c r="F35" i="85"/>
  <c r="F54" i="84"/>
  <c r="F53" i="84" s="1"/>
  <c r="F38" i="84"/>
  <c r="F37" i="84" s="1"/>
  <c r="F34" i="84"/>
  <c r="F33" i="84" s="1"/>
  <c r="F30" i="84"/>
  <c r="F29" i="84" s="1"/>
  <c r="F18" i="84"/>
  <c r="F17" i="84" s="1"/>
  <c r="F13" i="84"/>
  <c r="E84" i="81"/>
  <c r="F168" i="17"/>
  <c r="F170" i="17"/>
  <c r="F171" i="17"/>
  <c r="F172" i="17"/>
  <c r="F173" i="17"/>
  <c r="F174" i="17"/>
  <c r="F175" i="17"/>
  <c r="F176" i="17"/>
  <c r="F177" i="17"/>
  <c r="F178" i="17"/>
  <c r="F179" i="17"/>
  <c r="F169" i="17"/>
  <c r="F148" i="17"/>
  <c r="F150" i="17"/>
  <c r="F151" i="17"/>
  <c r="F152" i="17"/>
  <c r="F153" i="17"/>
  <c r="F154" i="17"/>
  <c r="F155" i="17"/>
  <c r="F156" i="17"/>
  <c r="F157" i="17"/>
  <c r="F158" i="17"/>
  <c r="F159" i="17"/>
  <c r="F149" i="17"/>
  <c r="F128" i="17"/>
  <c r="F130" i="17"/>
  <c r="F131" i="17"/>
  <c r="F132" i="17"/>
  <c r="F133" i="17"/>
  <c r="F134" i="17"/>
  <c r="F135" i="17"/>
  <c r="F136" i="17"/>
  <c r="F137" i="17"/>
  <c r="F138" i="17"/>
  <c r="F139" i="17"/>
  <c r="F129" i="17"/>
  <c r="F108" i="17"/>
  <c r="F110" i="17"/>
  <c r="F111" i="17"/>
  <c r="F112" i="17"/>
  <c r="F113" i="17"/>
  <c r="F114" i="17"/>
  <c r="F115" i="17"/>
  <c r="F116" i="17"/>
  <c r="F117" i="17"/>
  <c r="F118" i="17"/>
  <c r="F119" i="17"/>
  <c r="F109" i="17"/>
  <c r="F88" i="17"/>
  <c r="F90" i="17"/>
  <c r="F91" i="17"/>
  <c r="F92" i="17"/>
  <c r="F93" i="17"/>
  <c r="F94" i="17"/>
  <c r="F95" i="17"/>
  <c r="F96" i="17"/>
  <c r="F97" i="17"/>
  <c r="F98" i="17"/>
  <c r="F99" i="17"/>
  <c r="F89" i="17"/>
  <c r="F68" i="17"/>
  <c r="F70" i="17"/>
  <c r="F71" i="17"/>
  <c r="F72" i="17"/>
  <c r="F73" i="17"/>
  <c r="F74" i="17"/>
  <c r="F75" i="17"/>
  <c r="F76" i="17"/>
  <c r="F77" i="17"/>
  <c r="F78" i="17"/>
  <c r="F79" i="17"/>
  <c r="F69" i="17"/>
  <c r="F48" i="17"/>
  <c r="F50" i="17"/>
  <c r="F51" i="17"/>
  <c r="F52" i="17"/>
  <c r="F53" i="17"/>
  <c r="F54" i="17"/>
  <c r="F55" i="17"/>
  <c r="F56" i="17"/>
  <c r="F57" i="17"/>
  <c r="F58" i="17"/>
  <c r="F59" i="17"/>
  <c r="F49" i="17"/>
  <c r="F8" i="17"/>
  <c r="F10" i="17"/>
  <c r="F11" i="17"/>
  <c r="F12" i="17"/>
  <c r="F13" i="17"/>
  <c r="F14" i="17"/>
  <c r="F15" i="17"/>
  <c r="F16" i="17"/>
  <c r="F17" i="17"/>
  <c r="F18" i="17"/>
  <c r="F19" i="17"/>
  <c r="F9" i="17"/>
  <c r="H80" i="14"/>
  <c r="H79" i="14"/>
  <c r="H78" i="14"/>
  <c r="G80" i="14"/>
  <c r="G79" i="14"/>
  <c r="G78" i="14"/>
  <c r="E80" i="14"/>
  <c r="E79" i="14"/>
  <c r="E78" i="14"/>
  <c r="D80" i="14"/>
  <c r="D79" i="14"/>
  <c r="D78" i="14"/>
  <c r="H53" i="14"/>
  <c r="H52" i="14"/>
  <c r="H51" i="14"/>
  <c r="G53" i="14"/>
  <c r="G52" i="14"/>
  <c r="G51" i="14"/>
  <c r="E53" i="14"/>
  <c r="E52" i="14"/>
  <c r="E51" i="14"/>
  <c r="D53" i="14"/>
  <c r="D52" i="14"/>
  <c r="D51" i="14"/>
  <c r="H26" i="14"/>
  <c r="H25" i="14"/>
  <c r="H24" i="14"/>
  <c r="G26" i="14"/>
  <c r="G25" i="14"/>
  <c r="G24" i="14"/>
  <c r="E26" i="14"/>
  <c r="E25" i="14"/>
  <c r="E24" i="14"/>
  <c r="D25" i="14"/>
  <c r="D26" i="14"/>
  <c r="D24" i="14"/>
  <c r="F66" i="81" l="1"/>
  <c r="F123" i="81"/>
  <c r="F85" i="81"/>
  <c r="F47" i="81"/>
  <c r="F161" i="81"/>
  <c r="F142" i="81"/>
  <c r="F104" i="81"/>
  <c r="F47" i="85"/>
  <c r="I85" i="1" l="1"/>
  <c r="K85" i="1"/>
  <c r="G219" i="1"/>
  <c r="K219" i="1"/>
  <c r="M219" i="1"/>
  <c r="G220" i="1"/>
  <c r="K220" i="1"/>
  <c r="M220" i="1"/>
  <c r="G221" i="1"/>
  <c r="K221" i="1"/>
  <c r="M221" i="1"/>
  <c r="G222" i="1"/>
  <c r="K222" i="1"/>
  <c r="M222" i="1"/>
  <c r="G223" i="1"/>
  <c r="K223" i="1"/>
  <c r="M223" i="1"/>
  <c r="E223" i="1"/>
  <c r="E222" i="1"/>
  <c r="E221" i="1"/>
  <c r="E220" i="1"/>
  <c r="E219" i="1"/>
  <c r="G161" i="1"/>
  <c r="K161" i="1"/>
  <c r="M161" i="1"/>
  <c r="G162" i="1"/>
  <c r="K162" i="1"/>
  <c r="M162" i="1"/>
  <c r="G163" i="1"/>
  <c r="K163" i="1"/>
  <c r="M163" i="1"/>
  <c r="G164" i="1"/>
  <c r="K164" i="1"/>
  <c r="M164" i="1"/>
  <c r="G165" i="1"/>
  <c r="K165" i="1"/>
  <c r="M165" i="1"/>
  <c r="E165" i="1"/>
  <c r="E164" i="1"/>
  <c r="E163" i="1"/>
  <c r="E162" i="1"/>
  <c r="E161" i="1"/>
  <c r="G114" i="1"/>
  <c r="I114" i="1"/>
  <c r="K114" i="1"/>
  <c r="M114" i="1"/>
  <c r="E114" i="1"/>
  <c r="G113" i="1"/>
  <c r="I113" i="1"/>
  <c r="K113" i="1"/>
  <c r="M113" i="1"/>
  <c r="E113" i="1"/>
  <c r="G112" i="1"/>
  <c r="I112" i="1"/>
  <c r="K112" i="1"/>
  <c r="M112" i="1"/>
  <c r="E112" i="1"/>
  <c r="G111" i="1"/>
  <c r="I111" i="1"/>
  <c r="K111" i="1"/>
  <c r="M111" i="1"/>
  <c r="E111" i="1"/>
  <c r="G110" i="1"/>
  <c r="I110" i="1"/>
  <c r="K110" i="1"/>
  <c r="M110" i="1"/>
  <c r="E110" i="1"/>
  <c r="G103" i="1"/>
  <c r="I103" i="1"/>
  <c r="K103" i="1"/>
  <c r="M103" i="1"/>
  <c r="E103" i="1"/>
  <c r="G100" i="1"/>
  <c r="I100" i="1"/>
  <c r="K100" i="1"/>
  <c r="M100" i="1"/>
  <c r="E100" i="1"/>
  <c r="G99" i="1"/>
  <c r="I99" i="1"/>
  <c r="K99" i="1"/>
  <c r="M99" i="1"/>
  <c r="E99" i="1"/>
  <c r="G98" i="1"/>
  <c r="I98" i="1"/>
  <c r="K98" i="1"/>
  <c r="M98" i="1"/>
  <c r="E98" i="1"/>
  <c r="G97" i="1"/>
  <c r="I97" i="1"/>
  <c r="K97" i="1"/>
  <c r="M97" i="1"/>
  <c r="E97" i="1"/>
  <c r="G96" i="1"/>
  <c r="I96" i="1"/>
  <c r="K96" i="1"/>
  <c r="M96" i="1"/>
  <c r="E96" i="1"/>
  <c r="M158" i="1"/>
  <c r="K158" i="1"/>
  <c r="M157" i="1"/>
  <c r="K157" i="1"/>
  <c r="M156" i="1"/>
  <c r="K156" i="1"/>
  <c r="M155" i="1"/>
  <c r="K155" i="1"/>
  <c r="G155" i="1"/>
  <c r="G156" i="1"/>
  <c r="G157" i="1"/>
  <c r="G158" i="1"/>
  <c r="E158" i="1"/>
  <c r="E157" i="1"/>
  <c r="E156" i="1"/>
  <c r="E155" i="1"/>
  <c r="M154" i="1"/>
  <c r="K154" i="1"/>
  <c r="G154" i="1"/>
  <c r="E154" i="1"/>
  <c r="G22" i="106" l="1"/>
  <c r="G23" i="106"/>
  <c r="G25" i="106"/>
  <c r="G77" i="106"/>
  <c r="G75" i="106"/>
  <c r="G74" i="106"/>
  <c r="M73" i="106"/>
  <c r="N76" i="106" s="1"/>
  <c r="M67" i="106"/>
  <c r="N71" i="106" s="1"/>
  <c r="G67" i="106"/>
  <c r="H70" i="106" s="1"/>
  <c r="M61" i="106"/>
  <c r="N65" i="106" s="1"/>
  <c r="G61" i="106"/>
  <c r="H62" i="106" s="1"/>
  <c r="G49" i="106"/>
  <c r="G48" i="106"/>
  <c r="M47" i="106"/>
  <c r="N48" i="106" s="1"/>
  <c r="M41" i="106"/>
  <c r="G41" i="106"/>
  <c r="H44" i="106" s="1"/>
  <c r="M35" i="106"/>
  <c r="N37" i="106" s="1"/>
  <c r="G35" i="106"/>
  <c r="H36" i="106" s="1"/>
  <c r="M21" i="106"/>
  <c r="M15" i="106"/>
  <c r="N19" i="106" s="1"/>
  <c r="G15" i="106"/>
  <c r="H18" i="106" s="1"/>
  <c r="M9" i="106"/>
  <c r="N10" i="106" s="1"/>
  <c r="G9" i="106"/>
  <c r="H10" i="106" s="1"/>
  <c r="L162" i="90"/>
  <c r="L163" i="90"/>
  <c r="L164" i="90"/>
  <c r="L165" i="90"/>
  <c r="L166" i="90"/>
  <c r="L161" i="90"/>
  <c r="L143" i="90"/>
  <c r="L144" i="90"/>
  <c r="L145" i="90"/>
  <c r="L146" i="90"/>
  <c r="L142" i="90"/>
  <c r="L124" i="90"/>
  <c r="L125" i="90"/>
  <c r="L126" i="90"/>
  <c r="L127" i="90"/>
  <c r="L128" i="90"/>
  <c r="L123" i="90"/>
  <c r="L105" i="90"/>
  <c r="L106" i="90"/>
  <c r="L107" i="90"/>
  <c r="L108" i="90"/>
  <c r="L109" i="90"/>
  <c r="L104" i="90"/>
  <c r="L86" i="90"/>
  <c r="L87" i="90"/>
  <c r="L88" i="90"/>
  <c r="L89" i="90"/>
  <c r="L85" i="90"/>
  <c r="L67" i="90"/>
  <c r="L68" i="90"/>
  <c r="L69" i="90"/>
  <c r="L70" i="90"/>
  <c r="L71" i="90"/>
  <c r="L66" i="90"/>
  <c r="N74" i="106" l="1"/>
  <c r="N75" i="106"/>
  <c r="N62" i="106"/>
  <c r="N63" i="106"/>
  <c r="N64" i="106"/>
  <c r="N22" i="106"/>
  <c r="N23" i="106"/>
  <c r="N24" i="106"/>
  <c r="N49" i="106"/>
  <c r="N47" i="106" s="1"/>
  <c r="N50" i="106"/>
  <c r="N38" i="106"/>
  <c r="N36" i="106"/>
  <c r="N11" i="106"/>
  <c r="N12" i="106"/>
  <c r="N13" i="106"/>
  <c r="H42" i="106"/>
  <c r="H19" i="106"/>
  <c r="H71" i="106"/>
  <c r="H63" i="106"/>
  <c r="H37" i="106"/>
  <c r="H16" i="106"/>
  <c r="H11" i="106"/>
  <c r="H12" i="106"/>
  <c r="G21" i="106"/>
  <c r="H23" i="106" s="1"/>
  <c r="H38" i="106"/>
  <c r="G47" i="106"/>
  <c r="H64" i="106"/>
  <c r="H68" i="106"/>
  <c r="G73" i="106"/>
  <c r="H75" i="106" s="1"/>
  <c r="N16" i="106"/>
  <c r="N42" i="106"/>
  <c r="N68" i="106"/>
  <c r="H13" i="106"/>
  <c r="H17" i="106"/>
  <c r="H43" i="106"/>
  <c r="H65" i="106"/>
  <c r="H69" i="106"/>
  <c r="N17" i="106"/>
  <c r="N43" i="106"/>
  <c r="N69" i="106"/>
  <c r="N18" i="106"/>
  <c r="N44" i="106"/>
  <c r="N70" i="106"/>
  <c r="H49" i="106" l="1"/>
  <c r="N73" i="106"/>
  <c r="N21" i="106"/>
  <c r="N9" i="106"/>
  <c r="N61" i="106"/>
  <c r="N35" i="106"/>
  <c r="H67" i="106"/>
  <c r="H61" i="106"/>
  <c r="H41" i="106"/>
  <c r="H15" i="106"/>
  <c r="H48" i="106"/>
  <c r="H35" i="106"/>
  <c r="H9" i="106"/>
  <c r="H74" i="106"/>
  <c r="N67" i="106"/>
  <c r="H25" i="106"/>
  <c r="N41" i="106"/>
  <c r="H77" i="106"/>
  <c r="N15" i="106"/>
  <c r="H22" i="106"/>
  <c r="K69" i="87"/>
  <c r="K70" i="87"/>
  <c r="K72" i="87"/>
  <c r="K73" i="87"/>
  <c r="K76" i="87"/>
  <c r="K77" i="87"/>
  <c r="K78" i="87"/>
  <c r="K79" i="87"/>
  <c r="K80" i="87"/>
  <c r="K81" i="87"/>
  <c r="K82" i="87"/>
  <c r="K83" i="87"/>
  <c r="K84" i="87"/>
  <c r="K85" i="87"/>
  <c r="K86" i="87"/>
  <c r="G214" i="87"/>
  <c r="G215" i="87"/>
  <c r="G217" i="87"/>
  <c r="G218" i="87"/>
  <c r="G220" i="87"/>
  <c r="G221" i="87"/>
  <c r="G222" i="87"/>
  <c r="G223" i="87"/>
  <c r="G224" i="87"/>
  <c r="G225" i="87"/>
  <c r="G226" i="87"/>
  <c r="G227" i="87"/>
  <c r="G228" i="87"/>
  <c r="G229" i="87"/>
  <c r="G230" i="87"/>
  <c r="G231" i="87"/>
  <c r="G213" i="87"/>
  <c r="G185" i="87"/>
  <c r="G186" i="87"/>
  <c r="G188" i="87"/>
  <c r="G189" i="87"/>
  <c r="G191" i="87"/>
  <c r="G192" i="87"/>
  <c r="G193" i="87"/>
  <c r="G194" i="87"/>
  <c r="G195" i="87"/>
  <c r="G196" i="87"/>
  <c r="G197" i="87"/>
  <c r="G198" i="87"/>
  <c r="G199" i="87"/>
  <c r="G200" i="87"/>
  <c r="G201" i="87"/>
  <c r="G202" i="87"/>
  <c r="G184" i="87"/>
  <c r="G156" i="87"/>
  <c r="G157" i="87"/>
  <c r="G159" i="87"/>
  <c r="G160" i="87"/>
  <c r="G162" i="87"/>
  <c r="G163" i="87"/>
  <c r="G164" i="87"/>
  <c r="G165" i="87"/>
  <c r="G166" i="87"/>
  <c r="G167" i="87"/>
  <c r="G168" i="87"/>
  <c r="G169" i="87"/>
  <c r="G170" i="87"/>
  <c r="G171" i="87"/>
  <c r="G172" i="87"/>
  <c r="G173" i="87"/>
  <c r="G155" i="87"/>
  <c r="G69" i="87"/>
  <c r="G70" i="87"/>
  <c r="G72" i="87"/>
  <c r="G73" i="87"/>
  <c r="G75" i="87"/>
  <c r="G76" i="87"/>
  <c r="G77" i="87"/>
  <c r="G78" i="87"/>
  <c r="G79" i="87"/>
  <c r="G80" i="87"/>
  <c r="G81" i="87"/>
  <c r="G82" i="87"/>
  <c r="G83" i="87"/>
  <c r="G84" i="87"/>
  <c r="G85" i="87"/>
  <c r="G86" i="87"/>
  <c r="G68" i="87"/>
  <c r="N146" i="86"/>
  <c r="N147" i="86"/>
  <c r="N148" i="86"/>
  <c r="N149" i="86"/>
  <c r="N150" i="86"/>
  <c r="N151" i="86"/>
  <c r="N152" i="86"/>
  <c r="N153" i="86"/>
  <c r="N145" i="86"/>
  <c r="N127" i="86"/>
  <c r="N128" i="86"/>
  <c r="N129" i="86"/>
  <c r="N130" i="86"/>
  <c r="N131" i="86"/>
  <c r="N132" i="86"/>
  <c r="N133" i="86"/>
  <c r="N134" i="86"/>
  <c r="N126" i="86"/>
  <c r="N30" i="86"/>
  <c r="N31" i="86"/>
  <c r="N32" i="86"/>
  <c r="N33" i="86"/>
  <c r="N34" i="86"/>
  <c r="N35" i="86"/>
  <c r="N36" i="86"/>
  <c r="N37" i="86"/>
  <c r="N29" i="86"/>
  <c r="G255" i="87" l="1"/>
  <c r="G258" i="87"/>
  <c r="G250" i="87"/>
  <c r="G244" i="87"/>
  <c r="G260" i="87"/>
  <c r="G252" i="87"/>
  <c r="G242" i="87"/>
  <c r="G253" i="87"/>
  <c r="G246" i="87"/>
  <c r="G256" i="87"/>
  <c r="G249" i="87"/>
  <c r="J164" i="86"/>
  <c r="J145" i="86"/>
  <c r="J126" i="86"/>
  <c r="J107" i="86"/>
  <c r="J88" i="86"/>
  <c r="J69" i="86"/>
  <c r="J49" i="86"/>
  <c r="G254" i="87"/>
  <c r="G259" i="87"/>
  <c r="G251" i="87"/>
  <c r="G247" i="87"/>
  <c r="G257" i="87"/>
  <c r="H47" i="106"/>
  <c r="H21" i="106"/>
  <c r="H73" i="106"/>
  <c r="K163" i="86"/>
  <c r="L167" i="86" s="1"/>
  <c r="K144" i="86"/>
  <c r="L147" i="86" s="1"/>
  <c r="K125" i="86"/>
  <c r="L127" i="86" s="1"/>
  <c r="K106" i="86"/>
  <c r="L115" i="86" s="1"/>
  <c r="K87" i="86"/>
  <c r="L95" i="86" s="1"/>
  <c r="K68" i="86"/>
  <c r="L75" i="86" s="1"/>
  <c r="K48" i="86"/>
  <c r="G146" i="86"/>
  <c r="G147" i="86"/>
  <c r="G148" i="86"/>
  <c r="G149" i="86"/>
  <c r="G150" i="86"/>
  <c r="G152" i="86"/>
  <c r="G153" i="86"/>
  <c r="G145" i="86"/>
  <c r="G127" i="86"/>
  <c r="G128" i="86"/>
  <c r="G129" i="86"/>
  <c r="G130" i="86"/>
  <c r="G131" i="86"/>
  <c r="G133" i="86"/>
  <c r="G134" i="86"/>
  <c r="G126" i="86"/>
  <c r="G108" i="86"/>
  <c r="G109" i="86"/>
  <c r="G110" i="86"/>
  <c r="G111" i="86"/>
  <c r="G112" i="86"/>
  <c r="G114" i="86"/>
  <c r="G107" i="86"/>
  <c r="R94" i="86"/>
  <c r="R75" i="86"/>
  <c r="G50" i="86"/>
  <c r="G51" i="86"/>
  <c r="G52" i="86"/>
  <c r="G53" i="86"/>
  <c r="G54" i="86"/>
  <c r="G56" i="86"/>
  <c r="G57" i="86"/>
  <c r="G49" i="86"/>
  <c r="R34" i="86"/>
  <c r="R16" i="86"/>
  <c r="K35" i="85"/>
  <c r="K73" i="85"/>
  <c r="L75" i="85" s="1"/>
  <c r="K67" i="85"/>
  <c r="K61" i="85"/>
  <c r="L63" i="85" s="1"/>
  <c r="K47" i="85"/>
  <c r="L49" i="85" s="1"/>
  <c r="K41" i="85"/>
  <c r="K21" i="85"/>
  <c r="L23" i="85" s="1"/>
  <c r="K15" i="85"/>
  <c r="L17" i="85" s="1"/>
  <c r="M73" i="85"/>
  <c r="N75" i="85" s="1"/>
  <c r="M67" i="85"/>
  <c r="N71" i="85" s="1"/>
  <c r="M61" i="85"/>
  <c r="N63" i="85" s="1"/>
  <c r="M47" i="85"/>
  <c r="N49" i="85" s="1"/>
  <c r="M35" i="85"/>
  <c r="N39" i="85" s="1"/>
  <c r="M21" i="85"/>
  <c r="N22" i="85" s="1"/>
  <c r="M15" i="85"/>
  <c r="N16" i="85" s="1"/>
  <c r="M41" i="85"/>
  <c r="N43" i="85" s="1"/>
  <c r="K9" i="85"/>
  <c r="L12" i="85" s="1"/>
  <c r="N54" i="84"/>
  <c r="M53" i="84"/>
  <c r="N55" i="84" s="1"/>
  <c r="I57" i="84"/>
  <c r="J59" i="84" s="1"/>
  <c r="I53" i="84"/>
  <c r="J55" i="84" s="1"/>
  <c r="I49" i="84"/>
  <c r="J51" i="84" s="1"/>
  <c r="I37" i="84"/>
  <c r="J39" i="84" s="1"/>
  <c r="I33" i="84"/>
  <c r="J35" i="84" s="1"/>
  <c r="I29" i="84"/>
  <c r="J31" i="84" s="1"/>
  <c r="I9" i="84"/>
  <c r="J10" i="84" s="1"/>
  <c r="K59" i="84"/>
  <c r="K58" i="84"/>
  <c r="K55" i="84"/>
  <c r="K54" i="84"/>
  <c r="K51" i="84"/>
  <c r="K50" i="84"/>
  <c r="K39" i="84"/>
  <c r="K38" i="84"/>
  <c r="K35" i="84"/>
  <c r="K34" i="84"/>
  <c r="K31" i="84"/>
  <c r="K30" i="84"/>
  <c r="K19" i="84"/>
  <c r="K18" i="84"/>
  <c r="K15" i="84"/>
  <c r="K14" i="84"/>
  <c r="K11" i="84"/>
  <c r="K10" i="84"/>
  <c r="K141" i="81"/>
  <c r="L150" i="81" s="1"/>
  <c r="K131" i="81"/>
  <c r="K130" i="81"/>
  <c r="K129" i="81"/>
  <c r="K128" i="81"/>
  <c r="K127" i="81"/>
  <c r="K126" i="81"/>
  <c r="K125" i="81"/>
  <c r="K124" i="81"/>
  <c r="K123" i="81"/>
  <c r="K111" i="81"/>
  <c r="K110" i="81"/>
  <c r="K109" i="81"/>
  <c r="K108" i="81"/>
  <c r="K112" i="81"/>
  <c r="K107" i="81"/>
  <c r="K106" i="81"/>
  <c r="K105" i="81"/>
  <c r="K104" i="81"/>
  <c r="K84" i="81"/>
  <c r="L89" i="81" s="1"/>
  <c r="K65" i="81"/>
  <c r="L67" i="81" s="1"/>
  <c r="K46" i="81"/>
  <c r="L53" i="81" s="1"/>
  <c r="L170" i="17"/>
  <c r="L171" i="17"/>
  <c r="L172" i="17"/>
  <c r="L173" i="17"/>
  <c r="L174" i="17"/>
  <c r="L175" i="17"/>
  <c r="L176" i="17"/>
  <c r="L177" i="17"/>
  <c r="L178" i="17"/>
  <c r="L179" i="17"/>
  <c r="L169" i="17"/>
  <c r="L150" i="17"/>
  <c r="L151" i="17"/>
  <c r="L152" i="17"/>
  <c r="L153" i="17"/>
  <c r="L154" i="17"/>
  <c r="L155" i="17"/>
  <c r="L156" i="17"/>
  <c r="L157" i="17"/>
  <c r="L158" i="17"/>
  <c r="L159" i="17"/>
  <c r="L149" i="17"/>
  <c r="L130" i="17"/>
  <c r="L131" i="17"/>
  <c r="L132" i="17"/>
  <c r="L133" i="17"/>
  <c r="L134" i="17"/>
  <c r="L135" i="17"/>
  <c r="L136" i="17"/>
  <c r="L137" i="17"/>
  <c r="L138" i="17"/>
  <c r="L139" i="17"/>
  <c r="L129" i="17"/>
  <c r="L110" i="17"/>
  <c r="L111" i="17"/>
  <c r="L112" i="17"/>
  <c r="L113" i="17"/>
  <c r="L114" i="17"/>
  <c r="L115" i="17"/>
  <c r="L116" i="17"/>
  <c r="L117" i="17"/>
  <c r="L118" i="17"/>
  <c r="L119" i="17"/>
  <c r="L109" i="17"/>
  <c r="L90" i="17"/>
  <c r="L91" i="17"/>
  <c r="L92" i="17"/>
  <c r="L93" i="17"/>
  <c r="L94" i="17"/>
  <c r="L95" i="17"/>
  <c r="L96" i="17"/>
  <c r="L97" i="17"/>
  <c r="L98" i="17"/>
  <c r="L99" i="17"/>
  <c r="L89" i="17"/>
  <c r="L70" i="17"/>
  <c r="L71" i="17"/>
  <c r="L72" i="17"/>
  <c r="L73" i="17"/>
  <c r="L74" i="17"/>
  <c r="L75" i="17"/>
  <c r="L76" i="17"/>
  <c r="L77" i="17"/>
  <c r="L78" i="17"/>
  <c r="L79" i="17"/>
  <c r="L69" i="17"/>
  <c r="L50" i="17"/>
  <c r="L51" i="17"/>
  <c r="L52" i="17"/>
  <c r="L53" i="17"/>
  <c r="L54" i="17"/>
  <c r="L55" i="17"/>
  <c r="L56" i="17"/>
  <c r="L57" i="17"/>
  <c r="L58" i="17"/>
  <c r="L59" i="17"/>
  <c r="L49" i="17"/>
  <c r="L30" i="17"/>
  <c r="L31" i="17"/>
  <c r="L32" i="17"/>
  <c r="L33" i="17"/>
  <c r="L34" i="17"/>
  <c r="L35" i="17"/>
  <c r="L36" i="17"/>
  <c r="L37" i="17"/>
  <c r="L38" i="17"/>
  <c r="L39" i="17"/>
  <c r="L29" i="17"/>
  <c r="L10" i="17"/>
  <c r="L11" i="17"/>
  <c r="L12" i="17"/>
  <c r="L13" i="17"/>
  <c r="L14" i="17"/>
  <c r="L15" i="17"/>
  <c r="L16" i="17"/>
  <c r="L17" i="17"/>
  <c r="L18" i="17"/>
  <c r="L19" i="17"/>
  <c r="L9" i="17"/>
  <c r="L52" i="81" l="1"/>
  <c r="L51" i="81"/>
  <c r="L149" i="81"/>
  <c r="L148" i="81"/>
  <c r="L73" i="81"/>
  <c r="L146" i="81"/>
  <c r="L88" i="81"/>
  <c r="L50" i="81"/>
  <c r="L85" i="81"/>
  <c r="L86" i="81"/>
  <c r="L147" i="81"/>
  <c r="L47" i="81"/>
  <c r="L48" i="81"/>
  <c r="L92" i="81"/>
  <c r="L145" i="81"/>
  <c r="L49" i="81"/>
  <c r="L55" i="81"/>
  <c r="L91" i="81"/>
  <c r="L144" i="81"/>
  <c r="L54" i="81"/>
  <c r="L90" i="81"/>
  <c r="L142" i="81"/>
  <c r="L143" i="81"/>
  <c r="L87" i="81"/>
  <c r="L93" i="81"/>
  <c r="L74" i="81"/>
  <c r="L50" i="86"/>
  <c r="L43" i="85"/>
  <c r="L48" i="85"/>
  <c r="L50" i="85"/>
  <c r="L11" i="85"/>
  <c r="L44" i="85"/>
  <c r="N62" i="85"/>
  <c r="L22" i="85"/>
  <c r="L37" i="85"/>
  <c r="L38" i="85"/>
  <c r="L70" i="85"/>
  <c r="L10" i="85"/>
  <c r="L9" i="85" s="1"/>
  <c r="L25" i="85"/>
  <c r="L42" i="85"/>
  <c r="L62" i="85"/>
  <c r="L61" i="85" s="1"/>
  <c r="L74" i="85"/>
  <c r="L13" i="85"/>
  <c r="L24" i="85"/>
  <c r="L65" i="85"/>
  <c r="L77" i="85"/>
  <c r="L64" i="85"/>
  <c r="L76" i="85"/>
  <c r="L36" i="85"/>
  <c r="L68" i="85"/>
  <c r="G167" i="86"/>
  <c r="L146" i="86"/>
  <c r="G171" i="86"/>
  <c r="G172" i="86"/>
  <c r="L166" i="86"/>
  <c r="G164" i="86"/>
  <c r="G165" i="86"/>
  <c r="L57" i="86"/>
  <c r="L56" i="86"/>
  <c r="L53" i="86"/>
  <c r="L52" i="86"/>
  <c r="L73" i="86"/>
  <c r="L145" i="86"/>
  <c r="L94" i="86"/>
  <c r="L165" i="86"/>
  <c r="G169" i="86"/>
  <c r="L134" i="86"/>
  <c r="G166" i="86"/>
  <c r="L55" i="86"/>
  <c r="L153" i="86"/>
  <c r="L164" i="86"/>
  <c r="L72" i="86"/>
  <c r="L92" i="86"/>
  <c r="L132" i="86"/>
  <c r="L152" i="86"/>
  <c r="L172" i="86"/>
  <c r="L71" i="86"/>
  <c r="L91" i="86"/>
  <c r="L111" i="86"/>
  <c r="L131" i="86"/>
  <c r="L151" i="86"/>
  <c r="L171" i="86"/>
  <c r="G168" i="86"/>
  <c r="L51" i="86"/>
  <c r="L69" i="86"/>
  <c r="L70" i="86"/>
  <c r="L90" i="86"/>
  <c r="L110" i="86"/>
  <c r="L130" i="86"/>
  <c r="L150" i="86"/>
  <c r="L170" i="86"/>
  <c r="L133" i="86"/>
  <c r="L49" i="86"/>
  <c r="L77" i="86"/>
  <c r="L88" i="86"/>
  <c r="L89" i="86"/>
  <c r="L109" i="86"/>
  <c r="L129" i="86"/>
  <c r="L149" i="86"/>
  <c r="L76" i="86"/>
  <c r="L96" i="86"/>
  <c r="L107" i="86"/>
  <c r="L108" i="86"/>
  <c r="L128" i="86"/>
  <c r="L148" i="86"/>
  <c r="L168" i="86"/>
  <c r="L126" i="86"/>
  <c r="K122" i="81"/>
  <c r="L129" i="81" s="1"/>
  <c r="K9" i="84"/>
  <c r="L10" i="84" s="1"/>
  <c r="G48" i="86"/>
  <c r="H54" i="86" s="1"/>
  <c r="N74" i="85"/>
  <c r="N69" i="85"/>
  <c r="N70" i="85"/>
  <c r="N48" i="85"/>
  <c r="N51" i="85"/>
  <c r="N50" i="85"/>
  <c r="N36" i="85"/>
  <c r="N77" i="85"/>
  <c r="N76" i="85"/>
  <c r="N68" i="85"/>
  <c r="N65" i="85"/>
  <c r="N64" i="85"/>
  <c r="N42" i="85"/>
  <c r="N45" i="85"/>
  <c r="N44" i="85"/>
  <c r="N38" i="85"/>
  <c r="N37" i="85"/>
  <c r="N25" i="85"/>
  <c r="N24" i="85"/>
  <c r="N23" i="85"/>
  <c r="N19" i="85"/>
  <c r="N18" i="85"/>
  <c r="N17" i="85"/>
  <c r="L16" i="85"/>
  <c r="L18" i="85"/>
  <c r="M57" i="84"/>
  <c r="N58" i="84" s="1"/>
  <c r="N53" i="84"/>
  <c r="M49" i="84"/>
  <c r="N51" i="84" s="1"/>
  <c r="M37" i="84"/>
  <c r="N38" i="84" s="1"/>
  <c r="M33" i="84"/>
  <c r="N35" i="84" s="1"/>
  <c r="M29" i="84"/>
  <c r="N31" i="84" s="1"/>
  <c r="M17" i="84"/>
  <c r="N18" i="84" s="1"/>
  <c r="M13" i="84"/>
  <c r="N14" i="84" s="1"/>
  <c r="M9" i="84"/>
  <c r="N11" i="84" s="1"/>
  <c r="J54" i="84"/>
  <c r="J53" i="84" s="1"/>
  <c r="J50" i="84"/>
  <c r="J49" i="84" s="1"/>
  <c r="J58" i="84"/>
  <c r="J57" i="84" s="1"/>
  <c r="J34" i="84"/>
  <c r="J33" i="84" s="1"/>
  <c r="J30" i="84"/>
  <c r="J29" i="84" s="1"/>
  <c r="J38" i="84"/>
  <c r="J37" i="84" s="1"/>
  <c r="J11" i="84"/>
  <c r="J9" i="84" s="1"/>
  <c r="I17" i="84"/>
  <c r="J18" i="84" s="1"/>
  <c r="I13" i="84"/>
  <c r="J15" i="84" s="1"/>
  <c r="K57" i="84"/>
  <c r="L59" i="84" s="1"/>
  <c r="K53" i="84"/>
  <c r="L55" i="84" s="1"/>
  <c r="K49" i="84"/>
  <c r="L51" i="84" s="1"/>
  <c r="K37" i="84"/>
  <c r="L39" i="84" s="1"/>
  <c r="K33" i="84"/>
  <c r="L34" i="84" s="1"/>
  <c r="K29" i="84"/>
  <c r="L31" i="84" s="1"/>
  <c r="K17" i="84"/>
  <c r="L19" i="84" s="1"/>
  <c r="K13" i="84"/>
  <c r="L15" i="84" s="1"/>
  <c r="K103" i="81"/>
  <c r="L112" i="81" s="1"/>
  <c r="L72" i="81"/>
  <c r="L71" i="81"/>
  <c r="L70" i="81"/>
  <c r="L69" i="81"/>
  <c r="L68" i="81"/>
  <c r="L66" i="81"/>
  <c r="K160" i="81"/>
  <c r="L46" i="81" l="1"/>
  <c r="L162" i="81"/>
  <c r="L161" i="81"/>
  <c r="L169" i="81"/>
  <c r="L163" i="81"/>
  <c r="L164" i="81"/>
  <c r="L166" i="81"/>
  <c r="L165" i="81"/>
  <c r="L167" i="81"/>
  <c r="L168" i="81"/>
  <c r="L47" i="85"/>
  <c r="N47" i="85"/>
  <c r="L67" i="85"/>
  <c r="L41" i="85"/>
  <c r="N73" i="85"/>
  <c r="L21" i="85"/>
  <c r="L73" i="85"/>
  <c r="L35" i="85"/>
  <c r="L15" i="85"/>
  <c r="N61" i="85"/>
  <c r="L11" i="84"/>
  <c r="L9" i="84" s="1"/>
  <c r="H49" i="86"/>
  <c r="H56" i="86"/>
  <c r="H53" i="86"/>
  <c r="H51" i="86"/>
  <c r="H50" i="86"/>
  <c r="H57" i="86"/>
  <c r="H52" i="86"/>
  <c r="L126" i="81"/>
  <c r="L123" i="81"/>
  <c r="L124" i="81"/>
  <c r="L130" i="81"/>
  <c r="L128" i="81"/>
  <c r="L127" i="81"/>
  <c r="L131" i="81"/>
  <c r="L125" i="81"/>
  <c r="L106" i="81"/>
  <c r="L108" i="81"/>
  <c r="L105" i="81"/>
  <c r="L109" i="81"/>
  <c r="L110" i="81"/>
  <c r="L107" i="81"/>
  <c r="L111" i="81"/>
  <c r="L104" i="81"/>
  <c r="N67" i="85"/>
  <c r="N41" i="85"/>
  <c r="N35" i="85"/>
  <c r="N21" i="85"/>
  <c r="N15" i="85"/>
  <c r="N50" i="84"/>
  <c r="N49" i="84" s="1"/>
  <c r="N34" i="84"/>
  <c r="N33" i="84" s="1"/>
  <c r="N30" i="84"/>
  <c r="N29" i="84" s="1"/>
  <c r="N59" i="84"/>
  <c r="N57" i="84" s="1"/>
  <c r="N39" i="84"/>
  <c r="N37" i="84" s="1"/>
  <c r="N19" i="84"/>
  <c r="N17" i="84" s="1"/>
  <c r="N15" i="84"/>
  <c r="N13" i="84" s="1"/>
  <c r="N10" i="84"/>
  <c r="N9" i="84" s="1"/>
  <c r="J19" i="84"/>
  <c r="J17" i="84" s="1"/>
  <c r="J14" i="84"/>
  <c r="J13" i="84" s="1"/>
  <c r="L54" i="84"/>
  <c r="L53" i="84" s="1"/>
  <c r="L58" i="84"/>
  <c r="L57" i="84" s="1"/>
  <c r="L50" i="84"/>
  <c r="L49" i="84" s="1"/>
  <c r="L38" i="84"/>
  <c r="L37" i="84" s="1"/>
  <c r="L35" i="84"/>
  <c r="L33" i="84" s="1"/>
  <c r="L30" i="84"/>
  <c r="L29" i="84" s="1"/>
  <c r="L18" i="84"/>
  <c r="L17" i="84" s="1"/>
  <c r="L14" i="84"/>
  <c r="L13" i="84" s="1"/>
  <c r="J123" i="81" l="1"/>
  <c r="J161" i="81"/>
  <c r="J142" i="81"/>
  <c r="J104" i="81"/>
  <c r="J85" i="81"/>
  <c r="J66" i="81"/>
  <c r="J47" i="81"/>
  <c r="G194" i="1"/>
  <c r="I194" i="1"/>
  <c r="K194" i="1"/>
  <c r="M194" i="1"/>
  <c r="E194" i="1"/>
  <c r="G193" i="1"/>
  <c r="I193" i="1"/>
  <c r="K193" i="1"/>
  <c r="M193" i="1"/>
  <c r="E193" i="1"/>
  <c r="G192" i="1"/>
  <c r="I192" i="1"/>
  <c r="K192" i="1"/>
  <c r="M192" i="1"/>
  <c r="E192" i="1"/>
  <c r="G191" i="1"/>
  <c r="I191" i="1"/>
  <c r="K191" i="1"/>
  <c r="M191" i="1"/>
  <c r="E191" i="1"/>
  <c r="G190" i="1"/>
  <c r="I190" i="1"/>
  <c r="K190" i="1"/>
  <c r="M190" i="1"/>
  <c r="E190" i="1"/>
  <c r="M85" i="1"/>
  <c r="M78" i="1"/>
  <c r="G163" i="91" l="1"/>
  <c r="G162" i="91"/>
  <c r="G161" i="91"/>
  <c r="G160" i="91"/>
  <c r="G159" i="91"/>
  <c r="G158" i="91"/>
  <c r="G157" i="91"/>
  <c r="M155" i="91"/>
  <c r="N159" i="91" s="1"/>
  <c r="L155" i="91"/>
  <c r="G145" i="91"/>
  <c r="G144" i="91"/>
  <c r="G143" i="91"/>
  <c r="G142" i="91"/>
  <c r="G141" i="91"/>
  <c r="G140" i="91"/>
  <c r="G139" i="91"/>
  <c r="M137" i="91"/>
  <c r="N141" i="91" s="1"/>
  <c r="G127" i="91"/>
  <c r="G126" i="91"/>
  <c r="G125" i="91"/>
  <c r="G124" i="91"/>
  <c r="G123" i="91"/>
  <c r="G122" i="91"/>
  <c r="G121" i="91"/>
  <c r="M119" i="91"/>
  <c r="N123" i="91" s="1"/>
  <c r="M101" i="91"/>
  <c r="N109" i="91" s="1"/>
  <c r="L101" i="91"/>
  <c r="G101" i="91"/>
  <c r="M83" i="91"/>
  <c r="N90" i="91" s="1"/>
  <c r="L83" i="91"/>
  <c r="G83" i="91"/>
  <c r="H91" i="91" s="1"/>
  <c r="M65" i="91"/>
  <c r="N71" i="91" s="1"/>
  <c r="G65" i="91"/>
  <c r="H72" i="91" s="1"/>
  <c r="M46" i="91"/>
  <c r="L46" i="91"/>
  <c r="G46" i="91"/>
  <c r="M27" i="91"/>
  <c r="N35" i="91" s="1"/>
  <c r="K27" i="91"/>
  <c r="L27" i="91" s="1"/>
  <c r="G27" i="91"/>
  <c r="M8" i="91"/>
  <c r="N15" i="91" s="1"/>
  <c r="L8" i="91"/>
  <c r="G8" i="91"/>
  <c r="H16" i="91" s="1"/>
  <c r="G167" i="90"/>
  <c r="G166" i="90"/>
  <c r="G165" i="90"/>
  <c r="G164" i="90"/>
  <c r="G163" i="90"/>
  <c r="G162" i="90"/>
  <c r="G161" i="90"/>
  <c r="M160" i="90"/>
  <c r="N167" i="90" s="1"/>
  <c r="K160" i="90"/>
  <c r="L160" i="90" s="1"/>
  <c r="G149" i="90"/>
  <c r="G147" i="90"/>
  <c r="G146" i="90"/>
  <c r="G145" i="90"/>
  <c r="G144" i="90"/>
  <c r="G143" i="90"/>
  <c r="G142" i="90"/>
  <c r="M141" i="90"/>
  <c r="N148" i="90" s="1"/>
  <c r="K141" i="90"/>
  <c r="L141" i="90" s="1"/>
  <c r="G130" i="90"/>
  <c r="G129" i="90"/>
  <c r="G128" i="90"/>
  <c r="G127" i="90"/>
  <c r="G126" i="90"/>
  <c r="G125" i="90"/>
  <c r="G124" i="90"/>
  <c r="G123" i="90"/>
  <c r="M122" i="90"/>
  <c r="K122" i="90"/>
  <c r="M103" i="90"/>
  <c r="K103" i="90"/>
  <c r="G103" i="90"/>
  <c r="E103" i="90"/>
  <c r="M84" i="90"/>
  <c r="K84" i="90"/>
  <c r="G84" i="90"/>
  <c r="E84" i="90"/>
  <c r="M65" i="90"/>
  <c r="K65" i="90"/>
  <c r="G65" i="90"/>
  <c r="E65" i="90"/>
  <c r="M46" i="90"/>
  <c r="N54" i="90" s="1"/>
  <c r="K46" i="90"/>
  <c r="G46" i="90"/>
  <c r="E46" i="90"/>
  <c r="M27" i="90"/>
  <c r="K27" i="90"/>
  <c r="G27" i="90"/>
  <c r="E27" i="90"/>
  <c r="F27" i="90" s="1"/>
  <c r="M8" i="90"/>
  <c r="N17" i="90" s="1"/>
  <c r="K8" i="90"/>
  <c r="G8" i="90"/>
  <c r="H16" i="90" s="1"/>
  <c r="E8" i="90"/>
  <c r="M241" i="87"/>
  <c r="K241" i="87"/>
  <c r="M212" i="87"/>
  <c r="K212" i="87"/>
  <c r="G212" i="87"/>
  <c r="M183" i="87"/>
  <c r="K183" i="87"/>
  <c r="G183" i="87"/>
  <c r="M154" i="87"/>
  <c r="K154" i="87"/>
  <c r="G154" i="87"/>
  <c r="M125" i="87"/>
  <c r="K125" i="87"/>
  <c r="G125" i="87"/>
  <c r="M96" i="87"/>
  <c r="N100" i="87" s="1"/>
  <c r="K96" i="87"/>
  <c r="L100" i="87" s="1"/>
  <c r="G96" i="87"/>
  <c r="H100" i="87" s="1"/>
  <c r="M67" i="87"/>
  <c r="G67" i="87"/>
  <c r="M38" i="87"/>
  <c r="K38" i="87"/>
  <c r="G38" i="87"/>
  <c r="M8" i="87"/>
  <c r="K8" i="87"/>
  <c r="G8" i="87"/>
  <c r="L163" i="86"/>
  <c r="L144" i="86"/>
  <c r="L125" i="86"/>
  <c r="L106" i="86"/>
  <c r="L87" i="86"/>
  <c r="L68" i="86"/>
  <c r="L48" i="86"/>
  <c r="M163" i="86"/>
  <c r="M144" i="86"/>
  <c r="M125" i="86"/>
  <c r="M106" i="86"/>
  <c r="G106" i="86"/>
  <c r="M87" i="86"/>
  <c r="G87" i="86"/>
  <c r="M68" i="86"/>
  <c r="G68" i="86"/>
  <c r="M48" i="86"/>
  <c r="M28" i="86"/>
  <c r="K28" i="86"/>
  <c r="G28" i="86"/>
  <c r="M8" i="86"/>
  <c r="N14" i="86" s="1"/>
  <c r="K8" i="86"/>
  <c r="G8" i="86"/>
  <c r="H17" i="86" s="1"/>
  <c r="G73" i="85"/>
  <c r="G67" i="85"/>
  <c r="H68" i="85" s="1"/>
  <c r="H67" i="85" s="1"/>
  <c r="G61" i="85"/>
  <c r="H62" i="85" s="1"/>
  <c r="H61" i="85" s="1"/>
  <c r="G41" i="85"/>
  <c r="G35" i="85"/>
  <c r="G15" i="85"/>
  <c r="H10" i="85"/>
  <c r="H9" i="85" s="1"/>
  <c r="N166" i="86" l="1"/>
  <c r="N164" i="86"/>
  <c r="N167" i="86"/>
  <c r="N172" i="86"/>
  <c r="N168" i="86"/>
  <c r="N170" i="86"/>
  <c r="N171" i="86"/>
  <c r="N165" i="86"/>
  <c r="N216" i="87"/>
  <c r="N224" i="87"/>
  <c r="N218" i="87"/>
  <c r="N219" i="87"/>
  <c r="N217" i="87"/>
  <c r="N225" i="87"/>
  <c r="N226" i="87"/>
  <c r="N227" i="87"/>
  <c r="N220" i="87"/>
  <c r="N228" i="87"/>
  <c r="N214" i="87"/>
  <c r="N230" i="87"/>
  <c r="N215" i="87"/>
  <c r="N221" i="87"/>
  <c r="N229" i="87"/>
  <c r="N222" i="87"/>
  <c r="N223" i="87"/>
  <c r="N231" i="87"/>
  <c r="L214" i="87"/>
  <c r="L222" i="87"/>
  <c r="L230" i="87"/>
  <c r="L216" i="87"/>
  <c r="L225" i="87"/>
  <c r="L215" i="87"/>
  <c r="L223" i="87"/>
  <c r="L231" i="87"/>
  <c r="L224" i="87"/>
  <c r="L217" i="87"/>
  <c r="L218" i="87"/>
  <c r="L226" i="87"/>
  <c r="L228" i="87"/>
  <c r="L221" i="87"/>
  <c r="L219" i="87"/>
  <c r="L227" i="87"/>
  <c r="L220" i="87"/>
  <c r="L229" i="87"/>
  <c r="H216" i="87"/>
  <c r="H219" i="87"/>
  <c r="H224" i="87"/>
  <c r="H225" i="87"/>
  <c r="H214" i="87"/>
  <c r="H228" i="87"/>
  <c r="H231" i="87"/>
  <c r="H220" i="87"/>
  <c r="H223" i="87"/>
  <c r="H215" i="87"/>
  <c r="H230" i="87"/>
  <c r="H227" i="87"/>
  <c r="H221" i="87"/>
  <c r="H222" i="87"/>
  <c r="H218" i="87"/>
  <c r="H229" i="87"/>
  <c r="H226" i="87"/>
  <c r="H217" i="87"/>
  <c r="H187" i="87"/>
  <c r="H190" i="87"/>
  <c r="H202" i="87"/>
  <c r="H191" i="87"/>
  <c r="H194" i="87"/>
  <c r="H198" i="87"/>
  <c r="H199" i="87"/>
  <c r="H201" i="87"/>
  <c r="H189" i="87"/>
  <c r="H193" i="87"/>
  <c r="H185" i="87"/>
  <c r="H186" i="87"/>
  <c r="H195" i="87"/>
  <c r="H197" i="87"/>
  <c r="H200" i="87"/>
  <c r="H188" i="87"/>
  <c r="H192" i="87"/>
  <c r="H196" i="87"/>
  <c r="L185" i="87"/>
  <c r="L193" i="87"/>
  <c r="L201" i="87"/>
  <c r="L186" i="87"/>
  <c r="L194" i="87"/>
  <c r="L202" i="87"/>
  <c r="L195" i="87"/>
  <c r="L188" i="87"/>
  <c r="L196" i="87"/>
  <c r="L190" i="87"/>
  <c r="L191" i="87"/>
  <c r="L200" i="87"/>
  <c r="L189" i="87"/>
  <c r="L197" i="87"/>
  <c r="L198" i="87"/>
  <c r="L199" i="87"/>
  <c r="L192" i="87"/>
  <c r="L187" i="87"/>
  <c r="N187" i="87"/>
  <c r="N195" i="87"/>
  <c r="N188" i="87"/>
  <c r="N196" i="87"/>
  <c r="N189" i="87"/>
  <c r="N190" i="87"/>
  <c r="N198" i="87"/>
  <c r="N200" i="87"/>
  <c r="N193" i="87"/>
  <c r="N186" i="87"/>
  <c r="N202" i="87"/>
  <c r="N197" i="87"/>
  <c r="N191" i="87"/>
  <c r="N199" i="87"/>
  <c r="N192" i="87"/>
  <c r="N185" i="87"/>
  <c r="N201" i="87"/>
  <c r="N194" i="87"/>
  <c r="H158" i="87"/>
  <c r="H161" i="87"/>
  <c r="H168" i="87"/>
  <c r="H165" i="87"/>
  <c r="H159" i="87"/>
  <c r="H164" i="87"/>
  <c r="H167" i="87"/>
  <c r="H169" i="87"/>
  <c r="H157" i="87"/>
  <c r="H172" i="87"/>
  <c r="H162" i="87"/>
  <c r="H160" i="87"/>
  <c r="H171" i="87"/>
  <c r="H166" i="87"/>
  <c r="H163" i="87"/>
  <c r="H156" i="87"/>
  <c r="H170" i="87"/>
  <c r="H173" i="87"/>
  <c r="L158" i="87"/>
  <c r="L166" i="87"/>
  <c r="L162" i="87"/>
  <c r="L157" i="87"/>
  <c r="L159" i="87"/>
  <c r="L167" i="87"/>
  <c r="L170" i="87"/>
  <c r="L160" i="87"/>
  <c r="L168" i="87"/>
  <c r="L161" i="87"/>
  <c r="L169" i="87"/>
  <c r="L163" i="87"/>
  <c r="L171" i="87"/>
  <c r="L173" i="87"/>
  <c r="L164" i="87"/>
  <c r="L165" i="87"/>
  <c r="N157" i="87"/>
  <c r="N158" i="87"/>
  <c r="N166" i="87"/>
  <c r="N159" i="87"/>
  <c r="N167" i="87"/>
  <c r="N160" i="87"/>
  <c r="N168" i="87"/>
  <c r="N170" i="87"/>
  <c r="N161" i="87"/>
  <c r="N169" i="87"/>
  <c r="N162" i="87"/>
  <c r="N165" i="87"/>
  <c r="N163" i="87"/>
  <c r="N171" i="87"/>
  <c r="N164" i="87"/>
  <c r="N127" i="87"/>
  <c r="N128" i="87"/>
  <c r="N136" i="87"/>
  <c r="N139" i="87"/>
  <c r="N135" i="87"/>
  <c r="N129" i="87"/>
  <c r="N137" i="87"/>
  <c r="N130" i="87"/>
  <c r="N138" i="87"/>
  <c r="N131" i="87"/>
  <c r="N132" i="87"/>
  <c r="N140" i="87"/>
  <c r="N142" i="87"/>
  <c r="N133" i="87"/>
  <c r="N141" i="87"/>
  <c r="N134" i="87"/>
  <c r="H128" i="87"/>
  <c r="H136" i="87"/>
  <c r="H144" i="87"/>
  <c r="H129" i="87"/>
  <c r="H137" i="87"/>
  <c r="H139" i="87"/>
  <c r="H127" i="87"/>
  <c r="H130" i="87"/>
  <c r="H138" i="87"/>
  <c r="H131" i="87"/>
  <c r="H143" i="87"/>
  <c r="H132" i="87"/>
  <c r="H140" i="87"/>
  <c r="H142" i="87"/>
  <c r="H135" i="87"/>
  <c r="H133" i="87"/>
  <c r="H141" i="87"/>
  <c r="H134" i="87"/>
  <c r="L128" i="87"/>
  <c r="L136" i="87"/>
  <c r="L139" i="87"/>
  <c r="L129" i="87"/>
  <c r="L137" i="87"/>
  <c r="L131" i="87"/>
  <c r="L130" i="87"/>
  <c r="L138" i="87"/>
  <c r="L127" i="87"/>
  <c r="L132" i="87"/>
  <c r="L140" i="87"/>
  <c r="L134" i="87"/>
  <c r="L133" i="87"/>
  <c r="L141" i="87"/>
  <c r="L142" i="87"/>
  <c r="L135" i="87"/>
  <c r="N72" i="87"/>
  <c r="N80" i="87"/>
  <c r="N74" i="87"/>
  <c r="N83" i="87"/>
  <c r="N79" i="87"/>
  <c r="N73" i="87"/>
  <c r="N81" i="87"/>
  <c r="N82" i="87"/>
  <c r="N75" i="87"/>
  <c r="N76" i="87"/>
  <c r="N84" i="87"/>
  <c r="N77" i="87"/>
  <c r="N85" i="87"/>
  <c r="N70" i="87"/>
  <c r="N78" i="87"/>
  <c r="N71" i="87"/>
  <c r="H71" i="87"/>
  <c r="H74" i="87"/>
  <c r="H81" i="87"/>
  <c r="H78" i="87"/>
  <c r="H76" i="87"/>
  <c r="H72" i="87"/>
  <c r="H70" i="87"/>
  <c r="H80" i="87"/>
  <c r="H79" i="87"/>
  <c r="H82" i="87"/>
  <c r="H69" i="87"/>
  <c r="H85" i="87"/>
  <c r="H84" i="87"/>
  <c r="H73" i="87"/>
  <c r="H77" i="87"/>
  <c r="H83" i="87"/>
  <c r="H75" i="87"/>
  <c r="H86" i="87"/>
  <c r="L105" i="87"/>
  <c r="L113" i="87"/>
  <c r="L98" i="87"/>
  <c r="L106" i="87"/>
  <c r="L115" i="87"/>
  <c r="L99" i="87"/>
  <c r="L107" i="87"/>
  <c r="L108" i="87"/>
  <c r="L112" i="87"/>
  <c r="L101" i="87"/>
  <c r="L109" i="87"/>
  <c r="L102" i="87"/>
  <c r="L110" i="87"/>
  <c r="L103" i="87"/>
  <c r="L111" i="87"/>
  <c r="L104" i="87"/>
  <c r="H104" i="87"/>
  <c r="H112" i="87"/>
  <c r="H105" i="87"/>
  <c r="H113" i="87"/>
  <c r="H103" i="87"/>
  <c r="H98" i="87"/>
  <c r="H106" i="87"/>
  <c r="H114" i="87"/>
  <c r="H109" i="87"/>
  <c r="H111" i="87"/>
  <c r="H99" i="87"/>
  <c r="H107" i="87"/>
  <c r="H115" i="87"/>
  <c r="H101" i="87"/>
  <c r="H108" i="87"/>
  <c r="H102" i="87"/>
  <c r="H110" i="87"/>
  <c r="N98" i="87"/>
  <c r="N106" i="87"/>
  <c r="N115" i="87"/>
  <c r="N99" i="87"/>
  <c r="N107" i="87"/>
  <c r="N108" i="87"/>
  <c r="N101" i="87"/>
  <c r="N109" i="87"/>
  <c r="N102" i="87"/>
  <c r="N110" i="87"/>
  <c r="N113" i="87"/>
  <c r="N103" i="87"/>
  <c r="N111" i="87"/>
  <c r="N104" i="87"/>
  <c r="N112" i="87"/>
  <c r="N105" i="87"/>
  <c r="L11" i="87"/>
  <c r="L19" i="87"/>
  <c r="L27" i="87"/>
  <c r="L12" i="87"/>
  <c r="L20" i="87"/>
  <c r="L26" i="87"/>
  <c r="L13" i="87"/>
  <c r="L21" i="87"/>
  <c r="L10" i="87"/>
  <c r="L14" i="87"/>
  <c r="L22" i="87"/>
  <c r="L15" i="87"/>
  <c r="L23" i="87"/>
  <c r="L18" i="87"/>
  <c r="L16" i="87"/>
  <c r="L24" i="87"/>
  <c r="L17" i="87"/>
  <c r="L25" i="87"/>
  <c r="N13" i="87"/>
  <c r="N21" i="87"/>
  <c r="N14" i="87"/>
  <c r="N22" i="87"/>
  <c r="N15" i="87"/>
  <c r="N23" i="87"/>
  <c r="N16" i="87"/>
  <c r="N24" i="87"/>
  <c r="N17" i="87"/>
  <c r="N25" i="87"/>
  <c r="N10" i="87"/>
  <c r="N18" i="87"/>
  <c r="N26" i="87"/>
  <c r="N20" i="87"/>
  <c r="N11" i="87"/>
  <c r="N19" i="87"/>
  <c r="N27" i="87"/>
  <c r="N12" i="87"/>
  <c r="H17" i="87"/>
  <c r="H25" i="87"/>
  <c r="H24" i="87"/>
  <c r="H10" i="87"/>
  <c r="H18" i="87"/>
  <c r="H26" i="87"/>
  <c r="H11" i="87"/>
  <c r="H19" i="87"/>
  <c r="H27" i="87"/>
  <c r="H12" i="87"/>
  <c r="H20" i="87"/>
  <c r="H16" i="87"/>
  <c r="H13" i="87"/>
  <c r="H21" i="87"/>
  <c r="H14" i="87"/>
  <c r="H22" i="87"/>
  <c r="H15" i="87"/>
  <c r="H23" i="87"/>
  <c r="H42" i="87"/>
  <c r="H45" i="87"/>
  <c r="L42" i="87"/>
  <c r="L45" i="87"/>
  <c r="N42" i="87"/>
  <c r="N45" i="87"/>
  <c r="L184" i="87"/>
  <c r="N184" i="87"/>
  <c r="N213" i="87"/>
  <c r="L213" i="87"/>
  <c r="N70" i="86"/>
  <c r="N69" i="86"/>
  <c r="N71" i="86"/>
  <c r="N72" i="86"/>
  <c r="N73" i="86"/>
  <c r="N75" i="86"/>
  <c r="N76" i="86"/>
  <c r="H97" i="87"/>
  <c r="J29" i="86"/>
  <c r="H155" i="87"/>
  <c r="H48" i="87"/>
  <c r="H56" i="87"/>
  <c r="H39" i="87"/>
  <c r="H49" i="87"/>
  <c r="H57" i="87"/>
  <c r="H50" i="87"/>
  <c r="H44" i="87"/>
  <c r="H51" i="87"/>
  <c r="H46" i="87"/>
  <c r="H52" i="87"/>
  <c r="H40" i="87"/>
  <c r="H54" i="87"/>
  <c r="H53" i="87"/>
  <c r="H41" i="87"/>
  <c r="H47" i="87"/>
  <c r="H55" i="87"/>
  <c r="H43" i="87"/>
  <c r="L52" i="87"/>
  <c r="L46" i="87"/>
  <c r="L53" i="87"/>
  <c r="L41" i="87"/>
  <c r="L47" i="87"/>
  <c r="L55" i="87"/>
  <c r="L57" i="87"/>
  <c r="L48" i="87"/>
  <c r="L56" i="87"/>
  <c r="L49" i="87"/>
  <c r="L43" i="87"/>
  <c r="L50" i="87"/>
  <c r="L39" i="87"/>
  <c r="L40" i="87"/>
  <c r="L54" i="87"/>
  <c r="L44" i="87"/>
  <c r="L51" i="87"/>
  <c r="N48" i="87"/>
  <c r="N56" i="87"/>
  <c r="N43" i="87"/>
  <c r="N49" i="87"/>
  <c r="N57" i="87"/>
  <c r="N39" i="87"/>
  <c r="N44" i="87"/>
  <c r="N51" i="87"/>
  <c r="N46" i="87"/>
  <c r="N52" i="87"/>
  <c r="N53" i="87"/>
  <c r="N40" i="87"/>
  <c r="N54" i="87"/>
  <c r="N41" i="87"/>
  <c r="N47" i="87"/>
  <c r="N55" i="87"/>
  <c r="N50" i="87"/>
  <c r="H213" i="87"/>
  <c r="H68" i="87"/>
  <c r="H76" i="85"/>
  <c r="H75" i="85"/>
  <c r="H73" i="85" s="1"/>
  <c r="N113" i="86"/>
  <c r="N107" i="86"/>
  <c r="N108" i="86"/>
  <c r="N111" i="86"/>
  <c r="N109" i="86"/>
  <c r="N110" i="86"/>
  <c r="N94" i="86"/>
  <c r="N95" i="86"/>
  <c r="N88" i="86"/>
  <c r="N89" i="86"/>
  <c r="N92" i="86"/>
  <c r="N90" i="86"/>
  <c r="N91" i="86"/>
  <c r="N52" i="86"/>
  <c r="N53" i="86"/>
  <c r="N55" i="86"/>
  <c r="N56" i="86"/>
  <c r="N57" i="86"/>
  <c r="N49" i="86"/>
  <c r="N51" i="86"/>
  <c r="N50" i="86"/>
  <c r="L243" i="87"/>
  <c r="N243" i="87"/>
  <c r="L156" i="87"/>
  <c r="N156" i="87"/>
  <c r="L144" i="87"/>
  <c r="L126" i="87"/>
  <c r="N126" i="87"/>
  <c r="N144" i="87"/>
  <c r="N69" i="87"/>
  <c r="L97" i="87"/>
  <c r="N97" i="87"/>
  <c r="L65" i="91"/>
  <c r="N87" i="91"/>
  <c r="N107" i="91"/>
  <c r="F105" i="90"/>
  <c r="F104" i="90"/>
  <c r="F106" i="90"/>
  <c r="F107" i="90"/>
  <c r="F108" i="90"/>
  <c r="F109" i="90"/>
  <c r="F103" i="90" s="1"/>
  <c r="F110" i="90"/>
  <c r="F111" i="90"/>
  <c r="F112" i="90"/>
  <c r="F50" i="90"/>
  <c r="F51" i="90"/>
  <c r="F52" i="90"/>
  <c r="F53" i="90"/>
  <c r="F54" i="90"/>
  <c r="F55" i="90"/>
  <c r="F48" i="90"/>
  <c r="F47" i="90"/>
  <c r="F46" i="90" s="1"/>
  <c r="F49" i="90"/>
  <c r="F84" i="90"/>
  <c r="F65" i="90"/>
  <c r="F242" i="87"/>
  <c r="F213" i="87"/>
  <c r="F212" i="87" s="1"/>
  <c r="F184" i="87"/>
  <c r="F155" i="87"/>
  <c r="F154" i="87" s="1"/>
  <c r="F126" i="87"/>
  <c r="F97" i="87"/>
  <c r="F96" i="87" s="1"/>
  <c r="F68" i="87"/>
  <c r="F39" i="87"/>
  <c r="F38" i="87" s="1"/>
  <c r="H16" i="85"/>
  <c r="G47" i="85"/>
  <c r="N106" i="91"/>
  <c r="N91" i="91"/>
  <c r="N72" i="91"/>
  <c r="N33" i="91"/>
  <c r="H88" i="91"/>
  <c r="H53" i="91"/>
  <c r="H33" i="91"/>
  <c r="L103" i="90"/>
  <c r="H111" i="90"/>
  <c r="N129" i="90"/>
  <c r="H92" i="90"/>
  <c r="L84" i="90"/>
  <c r="N108" i="90"/>
  <c r="H73" i="90"/>
  <c r="L65" i="90"/>
  <c r="L122" i="90"/>
  <c r="N53" i="90"/>
  <c r="L48" i="90"/>
  <c r="L49" i="90"/>
  <c r="L50" i="90"/>
  <c r="L47" i="90"/>
  <c r="L51" i="90"/>
  <c r="L52" i="90"/>
  <c r="L29" i="90"/>
  <c r="L30" i="90"/>
  <c r="L31" i="90"/>
  <c r="L28" i="90"/>
  <c r="L32" i="90"/>
  <c r="L10" i="90"/>
  <c r="L11" i="90"/>
  <c r="L12" i="90"/>
  <c r="L9" i="90"/>
  <c r="L13" i="90"/>
  <c r="L14" i="90"/>
  <c r="H93" i="90"/>
  <c r="H86" i="90"/>
  <c r="N166" i="90"/>
  <c r="N145" i="90"/>
  <c r="H184" i="87"/>
  <c r="H126" i="87"/>
  <c r="N9" i="86"/>
  <c r="N15" i="86"/>
  <c r="J9" i="86"/>
  <c r="H33" i="86"/>
  <c r="H34" i="86"/>
  <c r="H36" i="86"/>
  <c r="H37" i="86"/>
  <c r="H31" i="86"/>
  <c r="H32" i="86"/>
  <c r="H30" i="86"/>
  <c r="H29" i="86"/>
  <c r="L13" i="86"/>
  <c r="L14" i="86"/>
  <c r="L12" i="86"/>
  <c r="L15" i="86"/>
  <c r="L16" i="86"/>
  <c r="L17" i="86"/>
  <c r="L10" i="86"/>
  <c r="L9" i="86"/>
  <c r="L11" i="86"/>
  <c r="H77" i="86"/>
  <c r="H70" i="86"/>
  <c r="H69" i="86"/>
  <c r="H71" i="86"/>
  <c r="H76" i="86"/>
  <c r="H72" i="86"/>
  <c r="H73" i="86"/>
  <c r="H74" i="86"/>
  <c r="H90" i="86"/>
  <c r="H96" i="86"/>
  <c r="H91" i="86"/>
  <c r="H92" i="86"/>
  <c r="H93" i="86"/>
  <c r="H89" i="86"/>
  <c r="H95" i="86"/>
  <c r="H88" i="86"/>
  <c r="L34" i="86"/>
  <c r="L35" i="86"/>
  <c r="L32" i="86"/>
  <c r="L36" i="86"/>
  <c r="L37" i="86"/>
  <c r="L33" i="86"/>
  <c r="L30" i="86"/>
  <c r="L29" i="86"/>
  <c r="L31" i="86"/>
  <c r="N28" i="86"/>
  <c r="H110" i="86"/>
  <c r="H109" i="86"/>
  <c r="H111" i="86"/>
  <c r="H107" i="86"/>
  <c r="H108" i="86"/>
  <c r="H112" i="86"/>
  <c r="H114" i="86"/>
  <c r="N12" i="86"/>
  <c r="N13" i="86"/>
  <c r="H104" i="91"/>
  <c r="H107" i="91"/>
  <c r="H108" i="91"/>
  <c r="H103" i="91"/>
  <c r="N88" i="91"/>
  <c r="H89" i="91"/>
  <c r="H85" i="91"/>
  <c r="N68" i="91"/>
  <c r="N69" i="91"/>
  <c r="N73" i="91"/>
  <c r="N48" i="91"/>
  <c r="N52" i="91"/>
  <c r="H49" i="91"/>
  <c r="G155" i="91"/>
  <c r="N32" i="91"/>
  <c r="N28" i="91"/>
  <c r="N29" i="91"/>
  <c r="H34" i="91"/>
  <c r="H29" i="91"/>
  <c r="H30" i="91"/>
  <c r="G137" i="91"/>
  <c r="H139" i="91" s="1"/>
  <c r="N9" i="91"/>
  <c r="N12" i="91"/>
  <c r="N13" i="91"/>
  <c r="N16" i="91"/>
  <c r="H14" i="91"/>
  <c r="H10" i="91"/>
  <c r="H13" i="91"/>
  <c r="G119" i="91"/>
  <c r="N144" i="91"/>
  <c r="H47" i="91"/>
  <c r="H50" i="91"/>
  <c r="H54" i="91"/>
  <c r="H70" i="91"/>
  <c r="N124" i="91"/>
  <c r="N142" i="91"/>
  <c r="N160" i="91"/>
  <c r="H66" i="91"/>
  <c r="N126" i="91"/>
  <c r="N49" i="91"/>
  <c r="N139" i="91"/>
  <c r="N10" i="91"/>
  <c r="N14" i="91"/>
  <c r="N30" i="91"/>
  <c r="N34" i="91"/>
  <c r="N50" i="91"/>
  <c r="N54" i="91"/>
  <c r="N70" i="91"/>
  <c r="N89" i="91"/>
  <c r="N104" i="91"/>
  <c r="N108" i="91"/>
  <c r="N127" i="91"/>
  <c r="N145" i="91"/>
  <c r="N163" i="91"/>
  <c r="H69" i="91"/>
  <c r="N121" i="91"/>
  <c r="H11" i="91"/>
  <c r="H15" i="91"/>
  <c r="H28" i="91"/>
  <c r="H31" i="91"/>
  <c r="H35" i="91"/>
  <c r="H51" i="91"/>
  <c r="H67" i="91"/>
  <c r="H71" i="91"/>
  <c r="H86" i="91"/>
  <c r="H90" i="91"/>
  <c r="H102" i="91"/>
  <c r="H105" i="91"/>
  <c r="H109" i="91"/>
  <c r="N122" i="91"/>
  <c r="N140" i="91"/>
  <c r="N158" i="91"/>
  <c r="N162" i="91"/>
  <c r="N53" i="91"/>
  <c r="N11" i="91"/>
  <c r="N31" i="91"/>
  <c r="N47" i="91"/>
  <c r="N51" i="91"/>
  <c r="N86" i="91"/>
  <c r="N105" i="91"/>
  <c r="N125" i="91"/>
  <c r="N143" i="91"/>
  <c r="N161" i="91"/>
  <c r="H73" i="91"/>
  <c r="H9" i="91"/>
  <c r="H12" i="91"/>
  <c r="H32" i="91"/>
  <c r="H48" i="91"/>
  <c r="H52" i="91"/>
  <c r="H68" i="91"/>
  <c r="H84" i="91"/>
  <c r="H87" i="91"/>
  <c r="H106" i="91"/>
  <c r="N120" i="91"/>
  <c r="N138" i="91"/>
  <c r="N162" i="90"/>
  <c r="N163" i="90"/>
  <c r="H109" i="90"/>
  <c r="N89" i="90"/>
  <c r="N90" i="90"/>
  <c r="N92" i="90"/>
  <c r="N85" i="90"/>
  <c r="N55" i="90"/>
  <c r="N47" i="90"/>
  <c r="H48" i="90"/>
  <c r="H49" i="90"/>
  <c r="H52" i="90"/>
  <c r="H30" i="90"/>
  <c r="H34" i="90"/>
  <c r="N16" i="90"/>
  <c r="N18" i="90"/>
  <c r="N48" i="90"/>
  <c r="H67" i="90"/>
  <c r="N111" i="90"/>
  <c r="N127" i="90"/>
  <c r="N132" i="90"/>
  <c r="N86" i="90"/>
  <c r="N11" i="90"/>
  <c r="N49" i="90"/>
  <c r="H70" i="90"/>
  <c r="N88" i="90"/>
  <c r="N104" i="90"/>
  <c r="N112" i="90"/>
  <c r="N128" i="90"/>
  <c r="G122" i="90"/>
  <c r="N10" i="90"/>
  <c r="H68" i="90"/>
  <c r="N12" i="90"/>
  <c r="N51" i="90"/>
  <c r="H71" i="90"/>
  <c r="H89" i="90"/>
  <c r="H105" i="90"/>
  <c r="N124" i="90"/>
  <c r="N143" i="90"/>
  <c r="N165" i="90"/>
  <c r="N14" i="90"/>
  <c r="H72" i="90"/>
  <c r="N107" i="90"/>
  <c r="N15" i="90"/>
  <c r="N52" i="90"/>
  <c r="H90" i="90"/>
  <c r="H108" i="90"/>
  <c r="N125" i="90"/>
  <c r="N130" i="90"/>
  <c r="N151" i="90"/>
  <c r="H28" i="90"/>
  <c r="H31" i="90"/>
  <c r="H35" i="90"/>
  <c r="H13" i="90"/>
  <c r="N31" i="90"/>
  <c r="N35" i="90"/>
  <c r="H47" i="90"/>
  <c r="H50" i="90"/>
  <c r="H54" i="90"/>
  <c r="N68" i="90"/>
  <c r="N72" i="90"/>
  <c r="H87" i="90"/>
  <c r="H91" i="90"/>
  <c r="N105" i="90"/>
  <c r="N109" i="90"/>
  <c r="N123" i="90"/>
  <c r="N131" i="90"/>
  <c r="G141" i="90"/>
  <c r="N146" i="90"/>
  <c r="N161" i="90"/>
  <c r="N169" i="90"/>
  <c r="N9" i="90"/>
  <c r="N13" i="90"/>
  <c r="H32" i="90"/>
  <c r="H36" i="90"/>
  <c r="N50" i="90"/>
  <c r="H66" i="90"/>
  <c r="H69" i="90"/>
  <c r="N87" i="90"/>
  <c r="N91" i="90"/>
  <c r="H106" i="90"/>
  <c r="H110" i="90"/>
  <c r="N126" i="90"/>
  <c r="N149" i="90"/>
  <c r="N164" i="90"/>
  <c r="H10" i="90"/>
  <c r="H14" i="90"/>
  <c r="N28" i="90"/>
  <c r="N32" i="90"/>
  <c r="N36" i="90"/>
  <c r="H51" i="90"/>
  <c r="N69" i="90"/>
  <c r="N73" i="90"/>
  <c r="H85" i="90"/>
  <c r="H88" i="90"/>
  <c r="N106" i="90"/>
  <c r="N110" i="90"/>
  <c r="N144" i="90"/>
  <c r="H29" i="90"/>
  <c r="H33" i="90"/>
  <c r="H104" i="90"/>
  <c r="H107" i="90"/>
  <c r="N147" i="90"/>
  <c r="H11" i="90"/>
  <c r="H15" i="90"/>
  <c r="N29" i="90"/>
  <c r="N33" i="90"/>
  <c r="N37" i="90"/>
  <c r="N66" i="90"/>
  <c r="N70" i="90"/>
  <c r="N74" i="90"/>
  <c r="N142" i="90"/>
  <c r="N150" i="90"/>
  <c r="G160" i="90"/>
  <c r="H167" i="90" s="1"/>
  <c r="H9" i="90"/>
  <c r="H12" i="90"/>
  <c r="N30" i="90"/>
  <c r="N34" i="90"/>
  <c r="H53" i="90"/>
  <c r="N67" i="90"/>
  <c r="N71" i="90"/>
  <c r="H9" i="87"/>
  <c r="L9" i="87"/>
  <c r="N9" i="87"/>
  <c r="N16" i="86"/>
  <c r="N17" i="86"/>
  <c r="N11" i="86"/>
  <c r="G125" i="86"/>
  <c r="G144" i="86"/>
  <c r="G163" i="86"/>
  <c r="H10" i="86"/>
  <c r="H14" i="86"/>
  <c r="N10" i="86"/>
  <c r="H11" i="86"/>
  <c r="H9" i="86"/>
  <c r="H12" i="86"/>
  <c r="H16" i="86"/>
  <c r="H13" i="86"/>
  <c r="H36" i="85"/>
  <c r="H35" i="85" s="1"/>
  <c r="H42" i="85"/>
  <c r="H41" i="85" s="1"/>
  <c r="G21" i="85"/>
  <c r="G59" i="84"/>
  <c r="G58" i="84"/>
  <c r="G53" i="84"/>
  <c r="G49" i="84"/>
  <c r="G39" i="84"/>
  <c r="G38" i="84"/>
  <c r="G33" i="84"/>
  <c r="G29" i="84"/>
  <c r="G19" i="84"/>
  <c r="G18" i="84"/>
  <c r="G13" i="84"/>
  <c r="G9" i="84"/>
  <c r="H11" i="84" s="1"/>
  <c r="I81" i="1"/>
  <c r="K81" i="1"/>
  <c r="M81" i="1"/>
  <c r="G82" i="1"/>
  <c r="I82" i="1"/>
  <c r="K82" i="1"/>
  <c r="M82" i="1"/>
  <c r="G83" i="1"/>
  <c r="I83" i="1"/>
  <c r="K83" i="1"/>
  <c r="M83" i="1"/>
  <c r="G84" i="1"/>
  <c r="I84" i="1"/>
  <c r="K84" i="1"/>
  <c r="M84" i="1"/>
  <c r="G85" i="1"/>
  <c r="E85" i="1"/>
  <c r="E84" i="1"/>
  <c r="E83" i="1"/>
  <c r="E82" i="1"/>
  <c r="E81" i="1"/>
  <c r="G52" i="1"/>
  <c r="K52" i="1"/>
  <c r="M52" i="1"/>
  <c r="G53" i="1"/>
  <c r="K53" i="1"/>
  <c r="M53" i="1"/>
  <c r="G54" i="1"/>
  <c r="K54" i="1"/>
  <c r="M54" i="1"/>
  <c r="G55" i="1"/>
  <c r="K55" i="1"/>
  <c r="M55" i="1"/>
  <c r="G56" i="1"/>
  <c r="K56" i="1"/>
  <c r="M56" i="1"/>
  <c r="E56" i="1"/>
  <c r="E55" i="1"/>
  <c r="E54" i="1"/>
  <c r="E53" i="1"/>
  <c r="E52" i="1"/>
  <c r="G23" i="1"/>
  <c r="K23" i="1"/>
  <c r="M23" i="1"/>
  <c r="G24" i="1"/>
  <c r="M24" i="1"/>
  <c r="G25" i="1"/>
  <c r="M25" i="1"/>
  <c r="G26" i="1"/>
  <c r="M26" i="1"/>
  <c r="G27" i="1"/>
  <c r="M27" i="1"/>
  <c r="E26" i="1"/>
  <c r="E25" i="1"/>
  <c r="E24" i="1"/>
  <c r="E23" i="1"/>
  <c r="G212" i="1"/>
  <c r="K212" i="1"/>
  <c r="M212" i="1"/>
  <c r="G213" i="1"/>
  <c r="K213" i="1"/>
  <c r="M213" i="1"/>
  <c r="G214" i="1"/>
  <c r="K214" i="1"/>
  <c r="M214" i="1"/>
  <c r="G215" i="1"/>
  <c r="K215" i="1"/>
  <c r="M215" i="1"/>
  <c r="G216" i="1"/>
  <c r="K216" i="1"/>
  <c r="M216" i="1"/>
  <c r="E216" i="1"/>
  <c r="E215" i="1"/>
  <c r="E214" i="1"/>
  <c r="E213" i="1"/>
  <c r="E212" i="1"/>
  <c r="G205" i="1"/>
  <c r="K205" i="1"/>
  <c r="M205" i="1"/>
  <c r="G206" i="1"/>
  <c r="M206" i="1"/>
  <c r="G207" i="1"/>
  <c r="M207" i="1"/>
  <c r="G208" i="1"/>
  <c r="M208" i="1"/>
  <c r="G209" i="1"/>
  <c r="M209" i="1"/>
  <c r="G183" i="1"/>
  <c r="I183" i="1"/>
  <c r="K183" i="1"/>
  <c r="M183" i="1"/>
  <c r="G184" i="1"/>
  <c r="I184" i="1"/>
  <c r="K184" i="1"/>
  <c r="M184" i="1"/>
  <c r="G185" i="1"/>
  <c r="I185" i="1"/>
  <c r="K185" i="1"/>
  <c r="M185" i="1"/>
  <c r="G186" i="1"/>
  <c r="I186" i="1"/>
  <c r="K186" i="1"/>
  <c r="M186" i="1"/>
  <c r="G187" i="1"/>
  <c r="I187" i="1"/>
  <c r="K187" i="1"/>
  <c r="M187" i="1"/>
  <c r="E187" i="1"/>
  <c r="E186" i="1"/>
  <c r="E185" i="1"/>
  <c r="E184" i="1"/>
  <c r="E183" i="1"/>
  <c r="G176" i="1"/>
  <c r="I176" i="1"/>
  <c r="K176" i="1"/>
  <c r="M176" i="1"/>
  <c r="G177" i="1"/>
  <c r="I177" i="1"/>
  <c r="K177" i="1"/>
  <c r="M177" i="1"/>
  <c r="G178" i="1"/>
  <c r="I178" i="1"/>
  <c r="K178" i="1"/>
  <c r="M178" i="1"/>
  <c r="G179" i="1"/>
  <c r="I179" i="1"/>
  <c r="K179" i="1"/>
  <c r="M179" i="1"/>
  <c r="G180" i="1"/>
  <c r="I180" i="1"/>
  <c r="K180" i="1"/>
  <c r="M180" i="1"/>
  <c r="E180" i="1"/>
  <c r="E179" i="1"/>
  <c r="E178" i="1"/>
  <c r="E177" i="1"/>
  <c r="E176" i="1"/>
  <c r="G132" i="1"/>
  <c r="K132" i="1"/>
  <c r="M132" i="1"/>
  <c r="G133" i="1"/>
  <c r="K133" i="1"/>
  <c r="M133" i="1"/>
  <c r="G134" i="1"/>
  <c r="K134" i="1"/>
  <c r="M134" i="1"/>
  <c r="G135" i="1"/>
  <c r="K135" i="1"/>
  <c r="M135" i="1"/>
  <c r="G136" i="1"/>
  <c r="K136" i="1"/>
  <c r="M136" i="1"/>
  <c r="E136" i="1"/>
  <c r="E135" i="1"/>
  <c r="E134" i="1"/>
  <c r="E133" i="1"/>
  <c r="E132" i="1"/>
  <c r="G129" i="1"/>
  <c r="K129" i="1"/>
  <c r="M129" i="1"/>
  <c r="E129" i="1"/>
  <c r="G125" i="1"/>
  <c r="K125" i="1"/>
  <c r="M125" i="1"/>
  <c r="G126" i="1"/>
  <c r="K126" i="1"/>
  <c r="M126" i="1"/>
  <c r="G127" i="1"/>
  <c r="K127" i="1"/>
  <c r="M127" i="1"/>
  <c r="G128" i="1"/>
  <c r="K128" i="1"/>
  <c r="M128" i="1"/>
  <c r="E128" i="1"/>
  <c r="E127" i="1"/>
  <c r="E126" i="1"/>
  <c r="E125" i="1"/>
  <c r="G104" i="1"/>
  <c r="I104" i="1"/>
  <c r="K104" i="1"/>
  <c r="M104" i="1"/>
  <c r="G105" i="1"/>
  <c r="I105" i="1"/>
  <c r="K105" i="1"/>
  <c r="M105" i="1"/>
  <c r="G106" i="1"/>
  <c r="I106" i="1"/>
  <c r="K106" i="1"/>
  <c r="M106" i="1"/>
  <c r="G107" i="1"/>
  <c r="I107" i="1"/>
  <c r="K107" i="1"/>
  <c r="M107" i="1"/>
  <c r="E107" i="1"/>
  <c r="E106" i="1"/>
  <c r="E105" i="1"/>
  <c r="E104" i="1"/>
  <c r="G143" i="1"/>
  <c r="K143" i="1"/>
  <c r="M143" i="1"/>
  <c r="E143" i="1"/>
  <c r="G142" i="1"/>
  <c r="K142" i="1"/>
  <c r="M142" i="1"/>
  <c r="E142" i="1"/>
  <c r="G141" i="1"/>
  <c r="K141" i="1"/>
  <c r="M141" i="1"/>
  <c r="E141" i="1"/>
  <c r="G140" i="1"/>
  <c r="K140" i="1"/>
  <c r="M140" i="1"/>
  <c r="E140" i="1"/>
  <c r="G139" i="1"/>
  <c r="K139" i="1"/>
  <c r="M139" i="1"/>
  <c r="E139" i="1"/>
  <c r="G75" i="1"/>
  <c r="I75" i="1"/>
  <c r="K75" i="1"/>
  <c r="M75" i="1"/>
  <c r="G76" i="1"/>
  <c r="I76" i="1"/>
  <c r="K76" i="1"/>
  <c r="M76" i="1"/>
  <c r="G77" i="1"/>
  <c r="I77" i="1"/>
  <c r="K77" i="1"/>
  <c r="M77" i="1"/>
  <c r="G78" i="1"/>
  <c r="I78" i="1"/>
  <c r="K78" i="1"/>
  <c r="E77" i="1"/>
  <c r="E76" i="1"/>
  <c r="E75" i="1"/>
  <c r="G74" i="1"/>
  <c r="I74" i="1"/>
  <c r="K74" i="1"/>
  <c r="M74" i="1"/>
  <c r="E74" i="1"/>
  <c r="G70" i="1"/>
  <c r="K70" i="1"/>
  <c r="G69" i="1"/>
  <c r="K69" i="1"/>
  <c r="E70" i="1"/>
  <c r="E69" i="1"/>
  <c r="G68" i="1"/>
  <c r="K68" i="1"/>
  <c r="E68" i="1"/>
  <c r="G67" i="1"/>
  <c r="K67" i="1"/>
  <c r="M67" i="1"/>
  <c r="E67" i="1"/>
  <c r="G49" i="1"/>
  <c r="K49" i="1"/>
  <c r="M49" i="1"/>
  <c r="G45" i="1"/>
  <c r="K45" i="1"/>
  <c r="M45" i="1"/>
  <c r="G46" i="1"/>
  <c r="K46" i="1"/>
  <c r="M46" i="1"/>
  <c r="G47" i="1"/>
  <c r="K47" i="1"/>
  <c r="M47" i="1"/>
  <c r="G48" i="1"/>
  <c r="K48" i="1"/>
  <c r="M48" i="1"/>
  <c r="E48" i="1"/>
  <c r="E47" i="1"/>
  <c r="E46" i="1"/>
  <c r="E45" i="1"/>
  <c r="M42" i="1"/>
  <c r="K41" i="1"/>
  <c r="M41" i="1"/>
  <c r="K40" i="1"/>
  <c r="M40" i="1"/>
  <c r="K39" i="1"/>
  <c r="M39" i="1"/>
  <c r="K38" i="1"/>
  <c r="M38" i="1"/>
  <c r="G20" i="1"/>
  <c r="K20" i="1"/>
  <c r="M20" i="1"/>
  <c r="G19" i="1"/>
  <c r="K19" i="1"/>
  <c r="M19" i="1"/>
  <c r="G18" i="1"/>
  <c r="K18" i="1"/>
  <c r="M18" i="1"/>
  <c r="G17" i="1"/>
  <c r="K17" i="1"/>
  <c r="M17" i="1"/>
  <c r="K16" i="1"/>
  <c r="M16" i="1"/>
  <c r="G16" i="1"/>
  <c r="E16" i="1"/>
  <c r="M160" i="81"/>
  <c r="N163" i="81" s="1"/>
  <c r="M141" i="81"/>
  <c r="N150" i="81" s="1"/>
  <c r="M122" i="81"/>
  <c r="N127" i="81" s="1"/>
  <c r="M103" i="81"/>
  <c r="N106" i="81" s="1"/>
  <c r="M84" i="81"/>
  <c r="N87" i="81" s="1"/>
  <c r="M65" i="81"/>
  <c r="N71" i="81" s="1"/>
  <c r="M46" i="81"/>
  <c r="N50" i="81" s="1"/>
  <c r="H64" i="76"/>
  <c r="G64" i="76"/>
  <c r="H63" i="76"/>
  <c r="G63" i="76"/>
  <c r="H62" i="76"/>
  <c r="G62" i="76"/>
  <c r="H68" i="76"/>
  <c r="G68" i="76"/>
  <c r="H67" i="76"/>
  <c r="G67" i="76"/>
  <c r="H66" i="76"/>
  <c r="G66" i="76"/>
  <c r="H72" i="76"/>
  <c r="G72" i="76"/>
  <c r="H71" i="76"/>
  <c r="G71" i="76"/>
  <c r="H70" i="76"/>
  <c r="G70" i="76"/>
  <c r="H76" i="76"/>
  <c r="G76" i="76"/>
  <c r="H75" i="76"/>
  <c r="G75" i="76"/>
  <c r="H74" i="76"/>
  <c r="G74" i="76"/>
  <c r="H80" i="76"/>
  <c r="G80" i="76"/>
  <c r="H79" i="76"/>
  <c r="G79" i="76"/>
  <c r="H78" i="76"/>
  <c r="G78" i="76"/>
  <c r="E80" i="76"/>
  <c r="D80" i="76"/>
  <c r="E79" i="76"/>
  <c r="D79" i="76"/>
  <c r="E78" i="76"/>
  <c r="D78" i="76"/>
  <c r="E76" i="76"/>
  <c r="D76" i="76"/>
  <c r="E75" i="76"/>
  <c r="D75" i="76"/>
  <c r="E74" i="76"/>
  <c r="D74" i="76"/>
  <c r="E72" i="76"/>
  <c r="D72" i="76"/>
  <c r="E71" i="76"/>
  <c r="D71" i="76"/>
  <c r="E70" i="76"/>
  <c r="D70" i="76"/>
  <c r="E68" i="76"/>
  <c r="D68" i="76"/>
  <c r="E67" i="76"/>
  <c r="D67" i="76"/>
  <c r="E66" i="76"/>
  <c r="D66" i="76"/>
  <c r="E64" i="76"/>
  <c r="E63" i="76"/>
  <c r="E62" i="76"/>
  <c r="D63" i="76"/>
  <c r="D64" i="76"/>
  <c r="D62" i="76"/>
  <c r="H53" i="76"/>
  <c r="G53" i="76"/>
  <c r="H52" i="76"/>
  <c r="G52" i="76"/>
  <c r="H51" i="76"/>
  <c r="G51" i="76"/>
  <c r="E53" i="76"/>
  <c r="D53" i="76"/>
  <c r="E52" i="76"/>
  <c r="D52" i="76"/>
  <c r="E51" i="76"/>
  <c r="D51" i="76"/>
  <c r="H49" i="76"/>
  <c r="G49" i="76"/>
  <c r="H48" i="76"/>
  <c r="G48" i="76"/>
  <c r="H47" i="76"/>
  <c r="G47" i="76"/>
  <c r="E49" i="76"/>
  <c r="D49" i="76"/>
  <c r="E48" i="76"/>
  <c r="D48" i="76"/>
  <c r="E47" i="76"/>
  <c r="D47" i="76"/>
  <c r="H45" i="76"/>
  <c r="G45" i="76"/>
  <c r="H44" i="76"/>
  <c r="G44" i="76"/>
  <c r="H43" i="76"/>
  <c r="G43" i="76"/>
  <c r="E45" i="76"/>
  <c r="D45" i="76"/>
  <c r="E44" i="76"/>
  <c r="D44" i="76"/>
  <c r="E43" i="76"/>
  <c r="D43" i="76"/>
  <c r="H41" i="76"/>
  <c r="G41" i="76"/>
  <c r="H40" i="76"/>
  <c r="G40" i="76"/>
  <c r="H39" i="76"/>
  <c r="G39" i="76"/>
  <c r="E41" i="76"/>
  <c r="D41" i="76"/>
  <c r="E40" i="76"/>
  <c r="D40" i="76"/>
  <c r="E39" i="76"/>
  <c r="D39" i="76"/>
  <c r="H37" i="76"/>
  <c r="G37" i="76"/>
  <c r="H36" i="76"/>
  <c r="G36" i="76"/>
  <c r="H35" i="76"/>
  <c r="G35" i="76"/>
  <c r="E37" i="76"/>
  <c r="E36" i="76"/>
  <c r="E35" i="76"/>
  <c r="D36" i="76"/>
  <c r="D37" i="76"/>
  <c r="D35" i="76"/>
  <c r="E26" i="76"/>
  <c r="D26" i="76"/>
  <c r="E25" i="76"/>
  <c r="D25" i="76"/>
  <c r="E78" i="1" s="1"/>
  <c r="E24" i="76"/>
  <c r="D24" i="76"/>
  <c r="E22" i="76"/>
  <c r="D22" i="76"/>
  <c r="E21" i="76"/>
  <c r="D21" i="76"/>
  <c r="E20" i="76"/>
  <c r="D20" i="76"/>
  <c r="E18" i="76"/>
  <c r="D18" i="76"/>
  <c r="E17" i="76"/>
  <c r="D17" i="76"/>
  <c r="E16" i="76"/>
  <c r="D16" i="76"/>
  <c r="H26" i="76"/>
  <c r="G26" i="76"/>
  <c r="H25" i="76"/>
  <c r="G25" i="76"/>
  <c r="H24" i="76"/>
  <c r="G24" i="76"/>
  <c r="H22" i="76"/>
  <c r="G22" i="76"/>
  <c r="H21" i="76"/>
  <c r="G21" i="76"/>
  <c r="H20" i="76"/>
  <c r="G20" i="76"/>
  <c r="H18" i="76"/>
  <c r="G18" i="76"/>
  <c r="H17" i="76"/>
  <c r="G17" i="76"/>
  <c r="H16" i="76"/>
  <c r="G16" i="76"/>
  <c r="H14" i="76"/>
  <c r="G14" i="76"/>
  <c r="H13" i="76"/>
  <c r="G13" i="76"/>
  <c r="H12" i="76"/>
  <c r="G12" i="76"/>
  <c r="E14" i="76"/>
  <c r="D14" i="76"/>
  <c r="E13" i="76"/>
  <c r="D13" i="76"/>
  <c r="E12" i="76"/>
  <c r="D12" i="76"/>
  <c r="H10" i="76"/>
  <c r="G10" i="76"/>
  <c r="H9" i="76"/>
  <c r="G9" i="76"/>
  <c r="H8" i="76"/>
  <c r="G8" i="76"/>
  <c r="E10" i="76"/>
  <c r="E9" i="76"/>
  <c r="E8" i="76"/>
  <c r="D9" i="76"/>
  <c r="D10" i="76"/>
  <c r="D8" i="76"/>
  <c r="D79" i="4"/>
  <c r="H80" i="4"/>
  <c r="G80" i="4"/>
  <c r="H79" i="4"/>
  <c r="G79" i="4"/>
  <c r="H78" i="4"/>
  <c r="G78" i="4"/>
  <c r="E79" i="4"/>
  <c r="E80" i="4"/>
  <c r="E78" i="4"/>
  <c r="D52" i="4"/>
  <c r="H53" i="4"/>
  <c r="G53" i="4"/>
  <c r="H52" i="4"/>
  <c r="G52" i="4"/>
  <c r="H51" i="4"/>
  <c r="G51" i="4"/>
  <c r="E52" i="4"/>
  <c r="E53" i="4"/>
  <c r="E51" i="4"/>
  <c r="H26" i="4"/>
  <c r="H25" i="4"/>
  <c r="H24" i="4"/>
  <c r="G26" i="4"/>
  <c r="G25" i="4"/>
  <c r="G24" i="4"/>
  <c r="D25" i="4"/>
  <c r="E25" i="4"/>
  <c r="E26" i="4"/>
  <c r="E24" i="4"/>
  <c r="H80" i="53"/>
  <c r="H79" i="53"/>
  <c r="H78" i="53"/>
  <c r="G80" i="53"/>
  <c r="G79" i="53"/>
  <c r="G78" i="53"/>
  <c r="E80" i="53"/>
  <c r="E79" i="53"/>
  <c r="E78" i="53"/>
  <c r="D79" i="53"/>
  <c r="E27" i="1" s="1"/>
  <c r="D80" i="53"/>
  <c r="H53" i="53"/>
  <c r="H52" i="53"/>
  <c r="H51" i="53"/>
  <c r="G53" i="53"/>
  <c r="G52" i="53"/>
  <c r="G51" i="53"/>
  <c r="E53" i="53"/>
  <c r="E52" i="53"/>
  <c r="E51" i="53"/>
  <c r="D52" i="53"/>
  <c r="D53" i="53"/>
  <c r="D51" i="53"/>
  <c r="D78" i="53"/>
  <c r="D26" i="53"/>
  <c r="D25" i="53"/>
  <c r="D24" i="53"/>
  <c r="E26" i="53"/>
  <c r="E25" i="53"/>
  <c r="E24" i="53"/>
  <c r="H24" i="53"/>
  <c r="H25" i="53"/>
  <c r="H26" i="53"/>
  <c r="G25" i="53"/>
  <c r="G26" i="53"/>
  <c r="G24" i="53"/>
  <c r="F183" i="87" l="1"/>
  <c r="F241" i="87"/>
  <c r="F67" i="87"/>
  <c r="F125" i="87"/>
  <c r="N87" i="86"/>
  <c r="H49" i="85"/>
  <c r="H50" i="85"/>
  <c r="H23" i="85"/>
  <c r="H24" i="85"/>
  <c r="E49" i="1"/>
  <c r="H15" i="85"/>
  <c r="H48" i="85"/>
  <c r="H47" i="85" s="1"/>
  <c r="N101" i="91"/>
  <c r="N83" i="91"/>
  <c r="N8" i="91"/>
  <c r="H160" i="91"/>
  <c r="H159" i="91"/>
  <c r="H162" i="91"/>
  <c r="H158" i="91"/>
  <c r="H143" i="91"/>
  <c r="H145" i="91"/>
  <c r="H8" i="91"/>
  <c r="H126" i="91"/>
  <c r="H127" i="91"/>
  <c r="H125" i="91"/>
  <c r="H121" i="91"/>
  <c r="H124" i="91"/>
  <c r="H122" i="91"/>
  <c r="H123" i="91"/>
  <c r="H128" i="90"/>
  <c r="N103" i="90"/>
  <c r="L46" i="90"/>
  <c r="L27" i="90"/>
  <c r="L8" i="90"/>
  <c r="H124" i="90"/>
  <c r="N46" i="90"/>
  <c r="N154" i="87"/>
  <c r="N8" i="87"/>
  <c r="N67" i="87"/>
  <c r="N96" i="87"/>
  <c r="N183" i="87"/>
  <c r="N212" i="87"/>
  <c r="N38" i="87"/>
  <c r="N125" i="87"/>
  <c r="N241" i="87"/>
  <c r="L212" i="87"/>
  <c r="L125" i="87"/>
  <c r="L154" i="87"/>
  <c r="L38" i="87"/>
  <c r="L8" i="87"/>
  <c r="L241" i="87"/>
  <c r="L183" i="87"/>
  <c r="L96" i="87"/>
  <c r="H67" i="87"/>
  <c r="H154" i="87"/>
  <c r="H212" i="87"/>
  <c r="H38" i="87"/>
  <c r="H125" i="87"/>
  <c r="H183" i="87"/>
  <c r="H96" i="87"/>
  <c r="H8" i="87"/>
  <c r="N144" i="86"/>
  <c r="N125" i="86"/>
  <c r="N106" i="86"/>
  <c r="N8" i="86"/>
  <c r="N163" i="86"/>
  <c r="N48" i="86"/>
  <c r="L28" i="86"/>
  <c r="L8" i="86"/>
  <c r="H171" i="86"/>
  <c r="H167" i="86"/>
  <c r="H164" i="86"/>
  <c r="H172" i="86"/>
  <c r="H169" i="86"/>
  <c r="H165" i="86"/>
  <c r="H166" i="86"/>
  <c r="H168" i="86"/>
  <c r="H152" i="86"/>
  <c r="H150" i="86"/>
  <c r="H145" i="86"/>
  <c r="H149" i="86"/>
  <c r="H146" i="86"/>
  <c r="H153" i="86"/>
  <c r="H147" i="86"/>
  <c r="H148" i="86"/>
  <c r="H131" i="86"/>
  <c r="H134" i="86"/>
  <c r="H133" i="86"/>
  <c r="H126" i="86"/>
  <c r="H129" i="86"/>
  <c r="H128" i="86"/>
  <c r="H127" i="86"/>
  <c r="H130" i="86"/>
  <c r="H48" i="86"/>
  <c r="H68" i="86"/>
  <c r="N112" i="81"/>
  <c r="N145" i="81"/>
  <c r="N161" i="81"/>
  <c r="N168" i="81"/>
  <c r="N162" i="81"/>
  <c r="N109" i="81"/>
  <c r="N143" i="81"/>
  <c r="N53" i="81"/>
  <c r="N93" i="81"/>
  <c r="N142" i="81"/>
  <c r="N91" i="81"/>
  <c r="N149" i="81"/>
  <c r="N166" i="81"/>
  <c r="N88" i="81"/>
  <c r="N148" i="81"/>
  <c r="N147" i="81"/>
  <c r="N49" i="81"/>
  <c r="N90" i="81"/>
  <c r="N105" i="81"/>
  <c r="N68" i="81"/>
  <c r="N86" i="81"/>
  <c r="N123" i="81"/>
  <c r="N167" i="81"/>
  <c r="N130" i="81"/>
  <c r="N146" i="81"/>
  <c r="N70" i="81"/>
  <c r="N85" i="81"/>
  <c r="N104" i="81"/>
  <c r="N126" i="81"/>
  <c r="N164" i="81"/>
  <c r="N124" i="81"/>
  <c r="N55" i="81"/>
  <c r="N92" i="81"/>
  <c r="N111" i="81"/>
  <c r="N47" i="81"/>
  <c r="N48" i="81"/>
  <c r="N69" i="81"/>
  <c r="N125" i="81"/>
  <c r="N54" i="81"/>
  <c r="N66" i="81"/>
  <c r="N67" i="81"/>
  <c r="N89" i="81"/>
  <c r="N110" i="81"/>
  <c r="N131" i="81"/>
  <c r="N144" i="81"/>
  <c r="N165" i="81"/>
  <c r="N74" i="81"/>
  <c r="N52" i="81"/>
  <c r="N73" i="81"/>
  <c r="N108" i="81"/>
  <c r="N129" i="81"/>
  <c r="N51" i="81"/>
  <c r="N72" i="81"/>
  <c r="N107" i="81"/>
  <c r="N128" i="81"/>
  <c r="H161" i="91"/>
  <c r="H163" i="91"/>
  <c r="H157" i="91"/>
  <c r="H142" i="91"/>
  <c r="H141" i="91"/>
  <c r="H140" i="91"/>
  <c r="H144" i="91"/>
  <c r="N27" i="91"/>
  <c r="N119" i="91"/>
  <c r="N46" i="91"/>
  <c r="H83" i="91"/>
  <c r="N155" i="91"/>
  <c r="H101" i="91"/>
  <c r="N65" i="91"/>
  <c r="N137" i="91"/>
  <c r="H27" i="91"/>
  <c r="H65" i="91"/>
  <c r="H46" i="91"/>
  <c r="H143" i="90"/>
  <c r="H126" i="90"/>
  <c r="H125" i="90"/>
  <c r="H127" i="90"/>
  <c r="H129" i="90"/>
  <c r="H142" i="90"/>
  <c r="H149" i="90"/>
  <c r="H123" i="90"/>
  <c r="H65" i="90"/>
  <c r="H46" i="90"/>
  <c r="H162" i="90"/>
  <c r="H130" i="90"/>
  <c r="H144" i="90"/>
  <c r="H103" i="90"/>
  <c r="N122" i="90"/>
  <c r="H164" i="90"/>
  <c r="N84" i="90"/>
  <c r="N141" i="90"/>
  <c r="H146" i="90"/>
  <c r="H166" i="90"/>
  <c r="H147" i="90"/>
  <c r="N65" i="90"/>
  <c r="N27" i="90"/>
  <c r="H84" i="90"/>
  <c r="H8" i="90"/>
  <c r="N8" i="90"/>
  <c r="H145" i="90"/>
  <c r="H165" i="90"/>
  <c r="H163" i="90"/>
  <c r="H161" i="90"/>
  <c r="N160" i="90"/>
  <c r="H27" i="90"/>
  <c r="H8" i="86"/>
  <c r="H28" i="86"/>
  <c r="H106" i="86"/>
  <c r="N68" i="86"/>
  <c r="H87" i="86"/>
  <c r="H22" i="85"/>
  <c r="H21" i="85" s="1"/>
  <c r="H51" i="84"/>
  <c r="G17" i="84"/>
  <c r="H18" i="84" s="1"/>
  <c r="G57" i="84"/>
  <c r="H10" i="84"/>
  <c r="H9" i="84" s="1"/>
  <c r="H50" i="84"/>
  <c r="H30" i="84"/>
  <c r="H31" i="84"/>
  <c r="G37" i="84"/>
  <c r="H14" i="84"/>
  <c r="H34" i="84"/>
  <c r="H54" i="84"/>
  <c r="H15" i="84"/>
  <c r="H35" i="84"/>
  <c r="H55" i="84"/>
  <c r="G162" i="81"/>
  <c r="G163" i="81"/>
  <c r="G164" i="81"/>
  <c r="G165" i="81"/>
  <c r="G166" i="81"/>
  <c r="G167" i="81"/>
  <c r="G168" i="81"/>
  <c r="G169" i="81"/>
  <c r="G161" i="81"/>
  <c r="G143" i="81"/>
  <c r="G144" i="81"/>
  <c r="G145" i="81"/>
  <c r="G146" i="81"/>
  <c r="G147" i="81"/>
  <c r="G148" i="81"/>
  <c r="G149" i="81"/>
  <c r="G150" i="81"/>
  <c r="G142" i="81"/>
  <c r="G124" i="81"/>
  <c r="G125" i="81"/>
  <c r="G126" i="81"/>
  <c r="G127" i="81"/>
  <c r="G128" i="81"/>
  <c r="G129" i="81"/>
  <c r="G130" i="81"/>
  <c r="G131" i="81"/>
  <c r="G123" i="81"/>
  <c r="G103" i="81"/>
  <c r="H107" i="81" s="1"/>
  <c r="G84" i="81"/>
  <c r="H88" i="81" s="1"/>
  <c r="G65" i="81"/>
  <c r="H69" i="81" s="1"/>
  <c r="G46" i="81"/>
  <c r="H55" i="81" s="1"/>
  <c r="K27" i="81"/>
  <c r="M27" i="81"/>
  <c r="G27" i="81"/>
  <c r="H34" i="81" s="1"/>
  <c r="L160" i="81"/>
  <c r="M8" i="81"/>
  <c r="K8" i="81"/>
  <c r="G8" i="81"/>
  <c r="H12" i="81" s="1"/>
  <c r="F28" i="81" l="1"/>
  <c r="F9" i="81"/>
  <c r="F8" i="81" s="1"/>
  <c r="L32" i="81"/>
  <c r="L36" i="81"/>
  <c r="L30" i="81"/>
  <c r="L31" i="81"/>
  <c r="L33" i="81"/>
  <c r="L34" i="81"/>
  <c r="L35" i="81"/>
  <c r="L29" i="81"/>
  <c r="L28" i="81"/>
  <c r="H155" i="91"/>
  <c r="H137" i="91"/>
  <c r="H119" i="91"/>
  <c r="H122" i="90"/>
  <c r="N84" i="81"/>
  <c r="N103" i="81"/>
  <c r="N160" i="81"/>
  <c r="N141" i="81"/>
  <c r="G141" i="81"/>
  <c r="H150" i="81" s="1"/>
  <c r="H54" i="81"/>
  <c r="L10" i="81"/>
  <c r="L9" i="81"/>
  <c r="L11" i="81"/>
  <c r="L12" i="81"/>
  <c r="L13" i="81"/>
  <c r="L14" i="81"/>
  <c r="L15" i="81"/>
  <c r="L16" i="81"/>
  <c r="L17" i="81"/>
  <c r="N10" i="81"/>
  <c r="N9" i="81"/>
  <c r="N11" i="81"/>
  <c r="N15" i="81"/>
  <c r="N12" i="81"/>
  <c r="N13" i="81"/>
  <c r="N14" i="81"/>
  <c r="N17" i="81"/>
  <c r="N16" i="81"/>
  <c r="L84" i="81"/>
  <c r="H53" i="81"/>
  <c r="H33" i="81"/>
  <c r="H52" i="81"/>
  <c r="L103" i="81"/>
  <c r="N30" i="81"/>
  <c r="N35" i="81"/>
  <c r="N31" i="81"/>
  <c r="N29" i="81"/>
  <c r="N32" i="81"/>
  <c r="N33" i="81"/>
  <c r="N34" i="81"/>
  <c r="N36" i="81"/>
  <c r="N28" i="81"/>
  <c r="H50" i="81"/>
  <c r="N46" i="81"/>
  <c r="N122" i="81"/>
  <c r="L141" i="81"/>
  <c r="N65" i="81"/>
  <c r="G160" i="81"/>
  <c r="H51" i="81"/>
  <c r="H49" i="81"/>
  <c r="H47" i="81"/>
  <c r="H48" i="81"/>
  <c r="H32" i="81"/>
  <c r="H31" i="81"/>
  <c r="H30" i="81"/>
  <c r="H29" i="81"/>
  <c r="H28" i="81"/>
  <c r="H36" i="81"/>
  <c r="H35" i="81"/>
  <c r="J28" i="81"/>
  <c r="J27" i="81" s="1"/>
  <c r="G122" i="81"/>
  <c r="H131" i="81" s="1"/>
  <c r="J9" i="81"/>
  <c r="J8" i="81" s="1"/>
  <c r="H141" i="90"/>
  <c r="H160" i="90"/>
  <c r="H144" i="86"/>
  <c r="H163" i="86"/>
  <c r="H125" i="86"/>
  <c r="H49" i="84"/>
  <c r="H19" i="84"/>
  <c r="H59" i="84"/>
  <c r="H58" i="84"/>
  <c r="H29" i="84"/>
  <c r="H38" i="84"/>
  <c r="H39" i="84"/>
  <c r="H53" i="84"/>
  <c r="H13" i="84"/>
  <c r="H33" i="84"/>
  <c r="H111" i="81"/>
  <c r="H106" i="81"/>
  <c r="H104" i="81"/>
  <c r="H110" i="81"/>
  <c r="H109" i="81"/>
  <c r="H108" i="81"/>
  <c r="H105" i="81"/>
  <c r="H112" i="81"/>
  <c r="H87" i="81"/>
  <c r="H85" i="81"/>
  <c r="H86" i="81"/>
  <c r="H93" i="81"/>
  <c r="H91" i="81"/>
  <c r="H89" i="81"/>
  <c r="H92" i="81"/>
  <c r="H90" i="81"/>
  <c r="H67" i="81"/>
  <c r="H68" i="81"/>
  <c r="H66" i="81"/>
  <c r="H74" i="81"/>
  <c r="H71" i="81"/>
  <c r="H70" i="81"/>
  <c r="H73" i="81"/>
  <c r="H72" i="81"/>
  <c r="H11" i="81"/>
  <c r="H17" i="81"/>
  <c r="H13" i="81"/>
  <c r="H16" i="81"/>
  <c r="H9" i="81"/>
  <c r="H14" i="81"/>
  <c r="H15" i="81"/>
  <c r="H10" i="81"/>
  <c r="G170" i="17"/>
  <c r="G171" i="17"/>
  <c r="G172" i="17"/>
  <c r="G173" i="17"/>
  <c r="G174" i="17"/>
  <c r="G175" i="17"/>
  <c r="G176" i="17"/>
  <c r="G177" i="17"/>
  <c r="G178" i="17"/>
  <c r="G179" i="17"/>
  <c r="G169" i="17"/>
  <c r="G150" i="17"/>
  <c r="G151" i="17"/>
  <c r="G152" i="17"/>
  <c r="G153" i="17"/>
  <c r="G154" i="17"/>
  <c r="G155" i="17"/>
  <c r="G156" i="17"/>
  <c r="G157" i="17"/>
  <c r="G158" i="17"/>
  <c r="G159" i="17"/>
  <c r="G149" i="17"/>
  <c r="G130" i="17"/>
  <c r="G131" i="17"/>
  <c r="G132" i="17"/>
  <c r="G133" i="17"/>
  <c r="G134" i="17"/>
  <c r="G135" i="17"/>
  <c r="G136" i="17"/>
  <c r="G137" i="17"/>
  <c r="G138" i="17"/>
  <c r="G139" i="17"/>
  <c r="G129" i="17"/>
  <c r="H30" i="17"/>
  <c r="H31" i="17"/>
  <c r="H37" i="17"/>
  <c r="H38" i="17"/>
  <c r="H39" i="17"/>
  <c r="M48" i="17"/>
  <c r="K48" i="17"/>
  <c r="L48" i="17" s="1"/>
  <c r="I48" i="17"/>
  <c r="G48" i="17"/>
  <c r="H52" i="17" s="1"/>
  <c r="E48" i="17"/>
  <c r="M28" i="17"/>
  <c r="K28" i="17"/>
  <c r="L28" i="17" s="1"/>
  <c r="I28" i="17"/>
  <c r="G28" i="17"/>
  <c r="H33" i="17" s="1"/>
  <c r="E28" i="17"/>
  <c r="E80" i="63"/>
  <c r="E53" i="63"/>
  <c r="E26" i="63"/>
  <c r="L27" i="81" l="1"/>
  <c r="H17" i="84"/>
  <c r="F37" i="17"/>
  <c r="F30" i="17"/>
  <c r="F38" i="17"/>
  <c r="F31" i="17"/>
  <c r="F39" i="17"/>
  <c r="F32" i="17"/>
  <c r="F29" i="17"/>
  <c r="F33" i="17"/>
  <c r="F34" i="17"/>
  <c r="F35" i="17"/>
  <c r="F36" i="17"/>
  <c r="L122" i="81"/>
  <c r="L65" i="81"/>
  <c r="H130" i="81"/>
  <c r="H145" i="81"/>
  <c r="H143" i="81"/>
  <c r="H146" i="81"/>
  <c r="H144" i="81"/>
  <c r="H147" i="81"/>
  <c r="H142" i="81"/>
  <c r="H149" i="81"/>
  <c r="H148" i="81"/>
  <c r="N8" i="81"/>
  <c r="L8" i="81"/>
  <c r="N27" i="81"/>
  <c r="H149" i="17"/>
  <c r="H152" i="17"/>
  <c r="H174" i="17"/>
  <c r="H158" i="17"/>
  <c r="H157" i="17"/>
  <c r="H177" i="17"/>
  <c r="H129" i="17"/>
  <c r="J51" i="17"/>
  <c r="J48" i="17" s="1"/>
  <c r="J59" i="17"/>
  <c r="J58" i="17"/>
  <c r="J52" i="17"/>
  <c r="J49" i="17"/>
  <c r="J53" i="17"/>
  <c r="J50" i="17"/>
  <c r="J54" i="17"/>
  <c r="J55" i="17"/>
  <c r="J57" i="17"/>
  <c r="J56" i="17"/>
  <c r="H29" i="17"/>
  <c r="H28" i="17" s="1"/>
  <c r="H32" i="17"/>
  <c r="H36" i="17"/>
  <c r="J36" i="17"/>
  <c r="J37" i="17"/>
  <c r="J31" i="17"/>
  <c r="J34" i="17"/>
  <c r="J35" i="17"/>
  <c r="J30" i="17"/>
  <c r="J38" i="17"/>
  <c r="J39" i="17"/>
  <c r="J32" i="17"/>
  <c r="J29" i="17"/>
  <c r="J28" i="17" s="1"/>
  <c r="J33" i="17"/>
  <c r="N53" i="17"/>
  <c r="N51" i="17"/>
  <c r="N54" i="17"/>
  <c r="N55" i="17"/>
  <c r="N52" i="17"/>
  <c r="N56" i="17"/>
  <c r="N59" i="17"/>
  <c r="N57" i="17"/>
  <c r="N49" i="17"/>
  <c r="N50" i="17"/>
  <c r="N58" i="17"/>
  <c r="H35" i="17"/>
  <c r="H34" i="17"/>
  <c r="N30" i="17"/>
  <c r="N28" i="17" s="1"/>
  <c r="N38" i="17"/>
  <c r="N31" i="17"/>
  <c r="N39" i="17"/>
  <c r="N32" i="17"/>
  <c r="N29" i="17"/>
  <c r="N36" i="17"/>
  <c r="N33" i="17"/>
  <c r="N34" i="17"/>
  <c r="N37" i="17"/>
  <c r="N35" i="17"/>
  <c r="H124" i="81"/>
  <c r="H125" i="81"/>
  <c r="H127" i="81"/>
  <c r="H128" i="81"/>
  <c r="H123" i="81"/>
  <c r="H126" i="81"/>
  <c r="H129" i="81"/>
  <c r="H46" i="81"/>
  <c r="H167" i="81"/>
  <c r="H162" i="81"/>
  <c r="H168" i="81"/>
  <c r="H169" i="81"/>
  <c r="H165" i="81"/>
  <c r="H163" i="81"/>
  <c r="H161" i="81"/>
  <c r="H164" i="81"/>
  <c r="H166" i="81"/>
  <c r="H27" i="81"/>
  <c r="H57" i="84"/>
  <c r="H37" i="84"/>
  <c r="H103" i="81"/>
  <c r="H84" i="81"/>
  <c r="H65" i="81"/>
  <c r="H8" i="81"/>
  <c r="H51" i="17"/>
  <c r="H58" i="17"/>
  <c r="H50" i="17"/>
  <c r="H57" i="17"/>
  <c r="H56" i="17"/>
  <c r="H55" i="17"/>
  <c r="H59" i="17"/>
  <c r="H54" i="17"/>
  <c r="H53" i="17"/>
  <c r="H49" i="17"/>
  <c r="M168" i="17"/>
  <c r="K168" i="17"/>
  <c r="L168" i="17" s="1"/>
  <c r="I168" i="17"/>
  <c r="G168" i="17"/>
  <c r="H176" i="17" s="1"/>
  <c r="E168" i="17"/>
  <c r="M148" i="17"/>
  <c r="K148" i="17"/>
  <c r="L148" i="17" s="1"/>
  <c r="I148" i="17"/>
  <c r="G148" i="17"/>
  <c r="H156" i="17" s="1"/>
  <c r="E148" i="17"/>
  <c r="M128" i="17"/>
  <c r="K128" i="17"/>
  <c r="L128" i="17" s="1"/>
  <c r="I128" i="17"/>
  <c r="G128" i="17"/>
  <c r="H131" i="17" s="1"/>
  <c r="E128" i="17"/>
  <c r="M108" i="17"/>
  <c r="K108" i="17"/>
  <c r="L108" i="17" s="1"/>
  <c r="I108" i="17"/>
  <c r="G108" i="17"/>
  <c r="E108" i="17"/>
  <c r="M88" i="17"/>
  <c r="K88" i="17"/>
  <c r="L88" i="17" s="1"/>
  <c r="I88" i="17"/>
  <c r="G88" i="17"/>
  <c r="E88" i="17"/>
  <c r="M68" i="17"/>
  <c r="K68" i="17"/>
  <c r="L68" i="17" s="1"/>
  <c r="I68" i="17"/>
  <c r="G68" i="17"/>
  <c r="E68" i="17"/>
  <c r="M8" i="17"/>
  <c r="K8" i="17"/>
  <c r="L8" i="17" s="1"/>
  <c r="I8" i="17"/>
  <c r="G8" i="17"/>
  <c r="E8" i="17"/>
  <c r="F28" i="17" l="1"/>
  <c r="H141" i="81"/>
  <c r="N91" i="17"/>
  <c r="N99" i="17"/>
  <c r="N98" i="17"/>
  <c r="N92" i="17"/>
  <c r="N89" i="17"/>
  <c r="N93" i="17"/>
  <c r="N88" i="17" s="1"/>
  <c r="N97" i="17"/>
  <c r="N94" i="17"/>
  <c r="N90" i="17"/>
  <c r="N95" i="17"/>
  <c r="N96" i="17"/>
  <c r="J135" i="17"/>
  <c r="J136" i="17"/>
  <c r="J137" i="17"/>
  <c r="J130" i="17"/>
  <c r="J138" i="17"/>
  <c r="J134" i="17"/>
  <c r="J131" i="17"/>
  <c r="J139" i="17"/>
  <c r="J132" i="17"/>
  <c r="J129" i="17"/>
  <c r="J128" i="17" s="1"/>
  <c r="J133" i="17"/>
  <c r="N152" i="17"/>
  <c r="N149" i="17"/>
  <c r="N148" i="17" s="1"/>
  <c r="N153" i="17"/>
  <c r="N154" i="17"/>
  <c r="N151" i="17"/>
  <c r="N155" i="17"/>
  <c r="N156" i="17"/>
  <c r="N150" i="17"/>
  <c r="N158" i="17"/>
  <c r="N159" i="17"/>
  <c r="N157" i="17"/>
  <c r="H151" i="17"/>
  <c r="H135" i="17"/>
  <c r="H136" i="17"/>
  <c r="H137" i="17"/>
  <c r="N76" i="17"/>
  <c r="N77" i="17"/>
  <c r="N70" i="17"/>
  <c r="N78" i="17"/>
  <c r="N71" i="17"/>
  <c r="N79" i="17"/>
  <c r="N72" i="17"/>
  <c r="N69" i="17"/>
  <c r="N68" i="17" s="1"/>
  <c r="N74" i="17"/>
  <c r="N75" i="17"/>
  <c r="N73" i="17"/>
  <c r="H130" i="17"/>
  <c r="H139" i="17"/>
  <c r="H159" i="17"/>
  <c r="J13" i="17"/>
  <c r="J14" i="17"/>
  <c r="J16" i="17"/>
  <c r="J15" i="17"/>
  <c r="J11" i="17"/>
  <c r="J19" i="17"/>
  <c r="J12" i="17"/>
  <c r="J17" i="17"/>
  <c r="J8" i="17" s="1"/>
  <c r="J10" i="17"/>
  <c r="J18" i="17"/>
  <c r="J9" i="17"/>
  <c r="J112" i="17"/>
  <c r="J109" i="17"/>
  <c r="J108" i="17" s="1"/>
  <c r="J119" i="17"/>
  <c r="J113" i="17"/>
  <c r="J114" i="17"/>
  <c r="J118" i="17"/>
  <c r="J111" i="17"/>
  <c r="J115" i="17"/>
  <c r="J116" i="17"/>
  <c r="J110" i="17"/>
  <c r="J117" i="17"/>
  <c r="N137" i="17"/>
  <c r="N130" i="17"/>
  <c r="N138" i="17"/>
  <c r="N131" i="17"/>
  <c r="N139" i="17"/>
  <c r="N135" i="17"/>
  <c r="N132" i="17"/>
  <c r="N129" i="17"/>
  <c r="N128" i="17" s="1"/>
  <c r="N133" i="17"/>
  <c r="N136" i="17"/>
  <c r="N134" i="17"/>
  <c r="H169" i="17"/>
  <c r="H172" i="17"/>
  <c r="H173" i="17"/>
  <c r="H171" i="17"/>
  <c r="H179" i="17"/>
  <c r="H138" i="17"/>
  <c r="H175" i="17"/>
  <c r="J173" i="17"/>
  <c r="J174" i="17"/>
  <c r="J169" i="17"/>
  <c r="J175" i="17"/>
  <c r="J176" i="17"/>
  <c r="J177" i="17"/>
  <c r="J171" i="17"/>
  <c r="J170" i="17"/>
  <c r="J168" i="17" s="1"/>
  <c r="J178" i="17"/>
  <c r="J179" i="17"/>
  <c r="J172" i="17"/>
  <c r="H170" i="17"/>
  <c r="H133" i="17"/>
  <c r="J150" i="17"/>
  <c r="J158" i="17"/>
  <c r="J151" i="17"/>
  <c r="J159" i="17"/>
  <c r="J152" i="17"/>
  <c r="J149" i="17"/>
  <c r="J148" i="17" s="1"/>
  <c r="J153" i="17"/>
  <c r="J154" i="17"/>
  <c r="J156" i="17"/>
  <c r="J157" i="17"/>
  <c r="J155" i="17"/>
  <c r="J74" i="17"/>
  <c r="J75" i="17"/>
  <c r="J76" i="17"/>
  <c r="J77" i="17"/>
  <c r="J72" i="17"/>
  <c r="J70" i="17"/>
  <c r="J78" i="17"/>
  <c r="J73" i="17"/>
  <c r="J71" i="17"/>
  <c r="J79" i="17"/>
  <c r="J69" i="17"/>
  <c r="J68" i="17" s="1"/>
  <c r="N48" i="17"/>
  <c r="H178" i="17"/>
  <c r="N15" i="17"/>
  <c r="N16" i="17"/>
  <c r="N17" i="17"/>
  <c r="N14" i="17"/>
  <c r="N10" i="17"/>
  <c r="N18" i="17"/>
  <c r="N11" i="17"/>
  <c r="N19" i="17"/>
  <c r="N13" i="17"/>
  <c r="N12" i="17"/>
  <c r="N9" i="17"/>
  <c r="N114" i="17"/>
  <c r="N115" i="17"/>
  <c r="N116" i="17"/>
  <c r="N113" i="17"/>
  <c r="N117" i="17"/>
  <c r="N110" i="17"/>
  <c r="N118" i="17"/>
  <c r="N112" i="17"/>
  <c r="N109" i="17"/>
  <c r="N108" i="17" s="1"/>
  <c r="N111" i="17"/>
  <c r="N119" i="17"/>
  <c r="J97" i="17"/>
  <c r="J90" i="17"/>
  <c r="J98" i="17"/>
  <c r="J95" i="17"/>
  <c r="J91" i="17"/>
  <c r="J99" i="17"/>
  <c r="J92" i="17"/>
  <c r="J89" i="17"/>
  <c r="J88" i="17" s="1"/>
  <c r="J93" i="17"/>
  <c r="J94" i="17"/>
  <c r="J96" i="17"/>
  <c r="H153" i="17"/>
  <c r="H154" i="17"/>
  <c r="H155" i="17"/>
  <c r="N175" i="17"/>
  <c r="N176" i="17"/>
  <c r="N177" i="17"/>
  <c r="N173" i="17"/>
  <c r="N170" i="17"/>
  <c r="N178" i="17"/>
  <c r="N171" i="17"/>
  <c r="N179" i="17"/>
  <c r="N174" i="17"/>
  <c r="N172" i="17"/>
  <c r="N169" i="17"/>
  <c r="H132" i="17"/>
  <c r="H134" i="17"/>
  <c r="H150" i="17"/>
  <c r="H122" i="81"/>
  <c r="H160" i="81"/>
  <c r="H112" i="17"/>
  <c r="H109" i="17"/>
  <c r="H113" i="17"/>
  <c r="H114" i="17"/>
  <c r="H115" i="17"/>
  <c r="H110" i="17"/>
  <c r="H119" i="17"/>
  <c r="H116" i="17"/>
  <c r="H117" i="17"/>
  <c r="H118" i="17"/>
  <c r="H111" i="17"/>
  <c r="H97" i="17"/>
  <c r="H90" i="17"/>
  <c r="H98" i="17"/>
  <c r="H91" i="17"/>
  <c r="H92" i="17"/>
  <c r="H89" i="17"/>
  <c r="H94" i="17"/>
  <c r="H96" i="17"/>
  <c r="H93" i="17"/>
  <c r="H95" i="17"/>
  <c r="H99" i="17"/>
  <c r="H74" i="17"/>
  <c r="H75" i="17"/>
  <c r="H76" i="17"/>
  <c r="H69" i="17"/>
  <c r="H77" i="17"/>
  <c r="H79" i="17"/>
  <c r="H70" i="17"/>
  <c r="H78" i="17"/>
  <c r="H71" i="17"/>
  <c r="H72" i="17"/>
  <c r="H73" i="17"/>
  <c r="H48" i="17"/>
  <c r="H9" i="17"/>
  <c r="H18" i="17"/>
  <c r="H14" i="17"/>
  <c r="H10" i="17"/>
  <c r="H13" i="17"/>
  <c r="H12" i="17"/>
  <c r="H19" i="17"/>
  <c r="H11" i="17"/>
  <c r="H17" i="17"/>
  <c r="H16" i="17"/>
  <c r="H15" i="17"/>
  <c r="N8" i="17" l="1"/>
  <c r="N168" i="17"/>
  <c r="H168" i="17"/>
  <c r="H128" i="17"/>
  <c r="H88" i="17"/>
  <c r="H148" i="17"/>
  <c r="H108" i="17"/>
  <c r="H8" i="17"/>
  <c r="H68" i="17"/>
  <c r="E20" i="1" l="1"/>
  <c r="E19" i="1"/>
  <c r="E18" i="1"/>
  <c r="E17" i="1"/>
  <c r="F17" i="1" s="1"/>
  <c r="M13" i="1"/>
  <c r="M12" i="1"/>
  <c r="M11" i="1"/>
  <c r="M10" i="1"/>
  <c r="N10" i="1" s="1"/>
  <c r="M9" i="1"/>
  <c r="K13" i="1"/>
  <c r="K12" i="1"/>
  <c r="K11" i="1"/>
  <c r="K10" i="1"/>
  <c r="K9" i="1"/>
  <c r="G13" i="1"/>
  <c r="G12" i="1"/>
  <c r="H12" i="1" s="1"/>
  <c r="G11" i="1"/>
  <c r="G10" i="1"/>
  <c r="G9" i="1"/>
  <c r="E13" i="1"/>
  <c r="E12" i="1"/>
  <c r="E11" i="1"/>
  <c r="E10" i="1"/>
  <c r="E9" i="1"/>
  <c r="F20" i="1" l="1"/>
  <c r="N11" i="1"/>
  <c r="F10" i="1"/>
  <c r="L11" i="1"/>
  <c r="F13" i="1"/>
  <c r="N12" i="1"/>
  <c r="H13" i="1"/>
  <c r="L10" i="1"/>
  <c r="N13" i="1"/>
  <c r="F12" i="1"/>
  <c r="L12" i="1"/>
  <c r="F18" i="1"/>
  <c r="H10" i="1"/>
  <c r="F19" i="1"/>
  <c r="F11" i="1"/>
  <c r="H11" i="1"/>
  <c r="E80" i="10" l="1"/>
  <c r="E53" i="10"/>
  <c r="E26" i="10"/>
  <c r="E80" i="8"/>
  <c r="E53" i="8"/>
  <c r="E26" i="8"/>
  <c r="E80" i="6" l="1"/>
  <c r="E53" i="6"/>
  <c r="E26" i="6"/>
  <c r="M9" i="85" l="1"/>
  <c r="N11" i="85" l="1"/>
  <c r="N12" i="85"/>
  <c r="N13" i="85"/>
  <c r="N10" i="85"/>
  <c r="N9" i="85" l="1"/>
  <c r="E61" i="106"/>
  <c r="F65" i="106" s="1"/>
  <c r="F64" i="106" l="1"/>
  <c r="F63" i="106"/>
  <c r="F62" i="106"/>
  <c r="F61" i="106" l="1"/>
  <c r="K67" i="87" l="1"/>
  <c r="L74" i="87" l="1"/>
  <c r="L75" i="87"/>
  <c r="L71" i="87"/>
  <c r="L85" i="87"/>
  <c r="L83" i="87"/>
  <c r="L80" i="87"/>
  <c r="L82" i="87"/>
  <c r="L77" i="87"/>
  <c r="L73" i="87"/>
  <c r="L86" i="87"/>
  <c r="L81" i="87"/>
  <c r="L76" i="87"/>
  <c r="L72" i="87"/>
  <c r="L78" i="87"/>
  <c r="L84" i="87"/>
  <c r="L70" i="87"/>
  <c r="L79" i="87"/>
  <c r="L69" i="87"/>
  <c r="L67" i="87" l="1"/>
  <c r="G241" i="87"/>
  <c r="H242" i="87" l="1"/>
  <c r="H244" i="87"/>
  <c r="H241" i="87" l="1"/>
</calcChain>
</file>

<file path=xl/sharedStrings.xml><?xml version="1.0" encoding="utf-8"?>
<sst xmlns="http://schemas.openxmlformats.org/spreadsheetml/2006/main" count="11909" uniqueCount="355">
  <si>
    <t>...</t>
  </si>
  <si>
    <t>na</t>
  </si>
  <si>
    <t>نسبة مئوية</t>
  </si>
  <si>
    <t>%</t>
  </si>
  <si>
    <t>البيان</t>
  </si>
  <si>
    <t xml:space="preserve">الإمارات </t>
  </si>
  <si>
    <t>البحرين</t>
  </si>
  <si>
    <t>السعودية</t>
  </si>
  <si>
    <t>عُمان</t>
  </si>
  <si>
    <t>قطر</t>
  </si>
  <si>
    <t>الكويت</t>
  </si>
  <si>
    <t>إجمالي مجلس التعاون الخليجي</t>
  </si>
  <si>
    <t>Item</t>
  </si>
  <si>
    <t>UAE</t>
  </si>
  <si>
    <t>Bahrain</t>
  </si>
  <si>
    <t>KSA</t>
  </si>
  <si>
    <t>Oman</t>
  </si>
  <si>
    <t>Qatar</t>
  </si>
  <si>
    <t>Kuwait</t>
  </si>
  <si>
    <t>Total GCC</t>
  </si>
  <si>
    <t>جملة</t>
  </si>
  <si>
    <t>…</t>
  </si>
  <si>
    <t>Total</t>
  </si>
  <si>
    <t>مواطنون</t>
  </si>
  <si>
    <t>Citizens</t>
  </si>
  <si>
    <t>غير مواطنين</t>
  </si>
  <si>
    <t>Non-Citizens</t>
  </si>
  <si>
    <t xml:space="preserve"> الإمارات </t>
  </si>
  <si>
    <t>عدد</t>
  </si>
  <si>
    <t>Number</t>
  </si>
  <si>
    <t>19 - 15</t>
  </si>
  <si>
    <t>15 - 19</t>
  </si>
  <si>
    <t>24 - 20</t>
  </si>
  <si>
    <t>20 - 24</t>
  </si>
  <si>
    <t>29 - 25</t>
  </si>
  <si>
    <t>25 - 29</t>
  </si>
  <si>
    <t>34 - 30</t>
  </si>
  <si>
    <t>30 - 34</t>
  </si>
  <si>
    <t>39 - 35</t>
  </si>
  <si>
    <t>35 - 39</t>
  </si>
  <si>
    <t>44 - 40</t>
  </si>
  <si>
    <t>40 - 44</t>
  </si>
  <si>
    <t>49 - 45</t>
  </si>
  <si>
    <t>45 - 49</t>
  </si>
  <si>
    <t>54 - 50</t>
  </si>
  <si>
    <t>50 - 54</t>
  </si>
  <si>
    <t>59 - 55</t>
  </si>
  <si>
    <t>55 - 59</t>
  </si>
  <si>
    <t>64 - 60</t>
  </si>
  <si>
    <t>60 - 64</t>
  </si>
  <si>
    <t>65 +</t>
  </si>
  <si>
    <t>أمي</t>
  </si>
  <si>
    <t>Illiterate</t>
  </si>
  <si>
    <t>يقرأ ويكتب</t>
  </si>
  <si>
    <t>Read &amp; Write</t>
  </si>
  <si>
    <t>ابتدائي</t>
  </si>
  <si>
    <t>Primary</t>
  </si>
  <si>
    <t>إعدادي</t>
  </si>
  <si>
    <t>Intermediate</t>
  </si>
  <si>
    <t>ثانوي أو ما يعادله</t>
  </si>
  <si>
    <t>دبلوم</t>
  </si>
  <si>
    <t>Diploma</t>
  </si>
  <si>
    <t>بكالوريوس</t>
  </si>
  <si>
    <t>دبلوم عالي/ماجستير</t>
  </si>
  <si>
    <t>دكتوراه</t>
  </si>
  <si>
    <t>Doctorate</t>
  </si>
  <si>
    <t>إجمالي</t>
  </si>
  <si>
    <t>Grand Total</t>
  </si>
  <si>
    <t>لم يسبق له الزواج</t>
  </si>
  <si>
    <t>Never Married</t>
  </si>
  <si>
    <t>متزوج</t>
  </si>
  <si>
    <t>Married</t>
  </si>
  <si>
    <t>مطلق</t>
  </si>
  <si>
    <t>Divorced</t>
  </si>
  <si>
    <t>أرمل</t>
  </si>
  <si>
    <t>Widowed</t>
  </si>
  <si>
    <t>قطاع حكومي</t>
  </si>
  <si>
    <t>قطاع خاص</t>
  </si>
  <si>
    <t>Private Sector</t>
  </si>
  <si>
    <t>صاحب عمل</t>
  </si>
  <si>
    <t>Employer</t>
  </si>
  <si>
    <t>يعمل لحسابه الخاص</t>
  </si>
  <si>
    <t>Self Employed</t>
  </si>
  <si>
    <t>يعمل بأجر</t>
  </si>
  <si>
    <t>Paid Employee</t>
  </si>
  <si>
    <t>يعمل بدون أجر</t>
  </si>
  <si>
    <t>Unpaid Worker</t>
  </si>
  <si>
    <t>المشرعون وكبار الموظفين والمديرون</t>
  </si>
  <si>
    <t>Managers</t>
  </si>
  <si>
    <t xml:space="preserve"> الاختصاصيون</t>
  </si>
  <si>
    <t>Professionals</t>
  </si>
  <si>
    <t>الفنيون ومساعدو الاختصاصيين</t>
  </si>
  <si>
    <t>Technicians &amp; associate Professionals</t>
  </si>
  <si>
    <t xml:space="preserve"> الكتبة</t>
  </si>
  <si>
    <t>Clerical support workers</t>
  </si>
  <si>
    <t xml:space="preserve"> العاملون في مهن الخدمات والبيع</t>
  </si>
  <si>
    <t>Services &amp; sales workers</t>
  </si>
  <si>
    <t>العاملون في الزراعة وصيد السمك</t>
  </si>
  <si>
    <t>Skilled agricultural, forestry and fishery workers</t>
  </si>
  <si>
    <t xml:space="preserve"> الحرفيون والمهن المرتبطة بهم</t>
  </si>
  <si>
    <t>Craft And Related Trades Workers</t>
  </si>
  <si>
    <t xml:space="preserve"> مشغلو المصانع والآلات وعمال التجميع</t>
  </si>
  <si>
    <t>Plant And Machine Operators And Assemblers</t>
  </si>
  <si>
    <t>العاملون في المهن الأولية</t>
  </si>
  <si>
    <t>Elementary Occupations</t>
  </si>
  <si>
    <t>الزراعة والغابات وصيد الأسماك</t>
  </si>
  <si>
    <t>Agriculture, forestry and fishing</t>
  </si>
  <si>
    <t>التعدين واستغلال المحاجر</t>
  </si>
  <si>
    <t>Mining and quarrying</t>
  </si>
  <si>
    <t>الصناعات التحويلية</t>
  </si>
  <si>
    <t>Manufacturing</t>
  </si>
  <si>
    <t>التشييد</t>
  </si>
  <si>
    <t>Construction</t>
  </si>
  <si>
    <t>أنشطة الإقامة والخدمات الغذائية</t>
  </si>
  <si>
    <t>Accommodation and food service activities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</si>
  <si>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</si>
  <si>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</si>
  <si>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</si>
  <si>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</si>
  <si>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</si>
  <si>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</si>
  <si>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Administrative and support service activities</t>
  </si>
  <si>
    <t>التعليم</t>
  </si>
  <si>
    <t>Education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</si>
  <si>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</si>
  <si>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</si>
  <si>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</si>
  <si>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</si>
  <si>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المنظمات والهيئات الدولية</t>
  </si>
  <si>
    <t xml:space="preserve">  Total</t>
  </si>
  <si>
    <t xml:space="preserve">  Citizens</t>
  </si>
  <si>
    <t xml:space="preserve">  Non-Citizens</t>
  </si>
  <si>
    <t xml:space="preserve">  Non-Citizens  </t>
  </si>
  <si>
    <t>ذكور                    Males</t>
  </si>
  <si>
    <t>إناث                         Females</t>
  </si>
  <si>
    <t>البند / السنوات</t>
  </si>
  <si>
    <t>Item \ Years</t>
  </si>
  <si>
    <t>Change 2011-2015 (%)</t>
  </si>
  <si>
    <t>التغير 2011-2015 (%)</t>
  </si>
  <si>
    <t xml:space="preserve">الإمارات                    </t>
  </si>
  <si>
    <t xml:space="preserve">البحرين                </t>
  </si>
  <si>
    <t xml:space="preserve"> السعودية                  </t>
  </si>
  <si>
    <t xml:space="preserve"> قطر                   </t>
  </si>
  <si>
    <t xml:space="preserve"> الكويت                  </t>
  </si>
  <si>
    <t xml:space="preserve">إجمالي مجلس التعاون الخليجي </t>
  </si>
  <si>
    <t>Table 2: Labour Force Participation Rate by Nationality and Gender in GCC Countries, 2011-2015</t>
  </si>
  <si>
    <t>Table 2: Labour Force Participation Rate by Nationality and Gender in GCC Countries, 2011-2015 (Continued)</t>
  </si>
  <si>
    <r>
      <t xml:space="preserve">جدول </t>
    </r>
    <r>
      <rPr>
        <b/>
        <sz val="14"/>
        <color theme="1"/>
        <rFont val="Arial"/>
        <family val="2"/>
      </rPr>
      <t>3</t>
    </r>
    <r>
      <rPr>
        <b/>
        <sz val="14"/>
        <color theme="1"/>
        <rFont val="GE SS Text Bold"/>
        <family val="1"/>
        <charset val="178"/>
      </rPr>
      <t xml:space="preserve">: معدل البطالة حسب الجنسية والنوع في دول مجلس التعاون، </t>
    </r>
    <r>
      <rPr>
        <b/>
        <sz val="14"/>
        <color theme="1"/>
        <rFont val="Arial"/>
        <family val="2"/>
      </rPr>
      <t>2011-2015م</t>
    </r>
  </si>
  <si>
    <t>Table 3: Unemployment Rate by Nationality and Gender in GCC Countries, 2011-2015</t>
  </si>
  <si>
    <r>
      <t xml:space="preserve">جدول </t>
    </r>
    <r>
      <rPr>
        <b/>
        <sz val="14"/>
        <color theme="1"/>
        <rFont val="Arial"/>
        <family val="2"/>
      </rPr>
      <t>3</t>
    </r>
    <r>
      <rPr>
        <b/>
        <sz val="14"/>
        <color theme="1"/>
        <rFont val="GE SS Text Bold"/>
        <family val="1"/>
        <charset val="178"/>
      </rPr>
      <t xml:space="preserve">: معدل البطالة حسب الجنسية والنوع في دول مجلس التعاون، </t>
    </r>
    <r>
      <rPr>
        <b/>
        <sz val="14"/>
        <color theme="1"/>
        <rFont val="Arial"/>
        <family val="2"/>
      </rPr>
      <t>2011-2015م (تابع)</t>
    </r>
  </si>
  <si>
    <t>Table 3: Unemployment Rate by Nationality and Gender in GCC Countries, 2011-2015 (Continued)</t>
  </si>
  <si>
    <r>
      <t xml:space="preserve">جدول </t>
    </r>
    <r>
      <rPr>
        <b/>
        <sz val="14"/>
        <color theme="1"/>
        <rFont val="Arial"/>
        <family val="2"/>
      </rPr>
      <t>4</t>
    </r>
    <r>
      <rPr>
        <b/>
        <sz val="14"/>
        <color theme="1"/>
        <rFont val="GE SS Text Bold"/>
        <family val="1"/>
        <charset val="178"/>
      </rPr>
      <t xml:space="preserve">: نسبة العمالة إلى السكان في سن العمل حسب الجنسية والنوع في دول مجلس التعاون، </t>
    </r>
    <r>
      <rPr>
        <b/>
        <sz val="14"/>
        <color theme="1"/>
        <rFont val="Arial"/>
        <family val="2"/>
      </rPr>
      <t>2011-2015م</t>
    </r>
  </si>
  <si>
    <r>
      <t xml:space="preserve">جدول </t>
    </r>
    <r>
      <rPr>
        <b/>
        <sz val="14"/>
        <color theme="1"/>
        <rFont val="Arial"/>
        <family val="2"/>
      </rPr>
      <t>4</t>
    </r>
    <r>
      <rPr>
        <b/>
        <sz val="14"/>
        <color theme="1"/>
        <rFont val="GE SS Text Bold"/>
        <family val="1"/>
        <charset val="178"/>
      </rPr>
      <t xml:space="preserve">: نسبة العمالة إلى السكان في سن العمل حسب الجنسية والنوع في دول مجلس التعاون، </t>
    </r>
    <r>
      <rPr>
        <b/>
        <sz val="14"/>
        <color theme="1"/>
        <rFont val="Arial"/>
        <family val="2"/>
      </rPr>
      <t>2011-2015م</t>
    </r>
    <r>
      <rPr>
        <b/>
        <sz val="14"/>
        <color theme="1"/>
        <rFont val="GE SS Text Bold"/>
        <family val="1"/>
        <charset val="178"/>
      </rPr>
      <t xml:space="preserve"> </t>
    </r>
    <r>
      <rPr>
        <b/>
        <sz val="14"/>
        <color theme="1"/>
        <rFont val="Arial"/>
        <family val="2"/>
      </rPr>
      <t>(تابع)</t>
    </r>
  </si>
  <si>
    <t xml:space="preserve"> No.  عدد</t>
  </si>
  <si>
    <t>مواطنون                    Citizens</t>
  </si>
  <si>
    <t>مواطنون ذكور                                 Citizen Males</t>
  </si>
  <si>
    <t>غير مواطنين                             Non-Citizens</t>
  </si>
  <si>
    <t xml:space="preserve"> ذكور                                  Males</t>
  </si>
  <si>
    <t xml:space="preserve"> إناث                                  Females</t>
  </si>
  <si>
    <t xml:space="preserve">أنشطة الأسر المعيشية </t>
  </si>
  <si>
    <t xml:space="preserve">أنشطة الصحة </t>
  </si>
  <si>
    <t xml:space="preserve">الإدارة العامة والدفاع </t>
  </si>
  <si>
    <t xml:space="preserve">أنشطة الخدمات الإدارية </t>
  </si>
  <si>
    <t xml:space="preserve">تجارة الجملة والتجزئة </t>
  </si>
  <si>
    <t>Wholesale and retail trade,</t>
  </si>
  <si>
    <t xml:space="preserve">Public administration and defense, </t>
  </si>
  <si>
    <t xml:space="preserve">Health </t>
  </si>
  <si>
    <t>Extraterritorial organizations and bodies</t>
  </si>
  <si>
    <t>-</t>
  </si>
  <si>
    <t>60+</t>
  </si>
  <si>
    <t>+60</t>
  </si>
  <si>
    <t xml:space="preserve"> عُمان                 </t>
  </si>
  <si>
    <t>65+</t>
  </si>
  <si>
    <r>
      <t xml:space="preserve">جدول </t>
    </r>
    <r>
      <rPr>
        <b/>
        <sz val="14"/>
        <color theme="1"/>
        <rFont val="Arial"/>
        <family val="2"/>
      </rPr>
      <t>5</t>
    </r>
    <r>
      <rPr>
        <b/>
        <sz val="14"/>
        <color theme="1"/>
        <rFont val="GE SS Text Bold"/>
        <family val="1"/>
        <charset val="178"/>
      </rPr>
      <t>: السكان في سن العمل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والنوع في دول مجلس التعاون، </t>
    </r>
    <r>
      <rPr>
        <b/>
        <sz val="14"/>
        <color theme="1"/>
        <rFont val="Arial"/>
        <family val="2"/>
      </rPr>
      <t>2011-2015م</t>
    </r>
  </si>
  <si>
    <t>Table 5: Working Age Population (15 year and above) by Nationality and Gender in GCC Countries, 2011-2015</t>
  </si>
  <si>
    <r>
      <t xml:space="preserve">جدول </t>
    </r>
    <r>
      <rPr>
        <b/>
        <sz val="14"/>
        <color theme="1"/>
        <rFont val="Arial"/>
        <family val="2"/>
      </rPr>
      <t>5</t>
    </r>
    <r>
      <rPr>
        <b/>
        <sz val="14"/>
        <color theme="1"/>
        <rFont val="GE SS Text Bold"/>
        <family val="1"/>
        <charset val="178"/>
      </rPr>
      <t>: السكان في سن العمل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والنوع في دول مجلس التعاون، </t>
    </r>
    <r>
      <rPr>
        <b/>
        <sz val="14"/>
        <color theme="1"/>
        <rFont val="Arial"/>
        <family val="2"/>
      </rPr>
      <t>2011-2015م (تابع)</t>
    </r>
  </si>
  <si>
    <t>Table 5: Working Age Population (15 year and above) by Nationality and Gender in GCC Countries, 2011-2015 (Continued)</t>
  </si>
  <si>
    <r>
      <t xml:space="preserve">جدول </t>
    </r>
    <r>
      <rPr>
        <b/>
        <sz val="14"/>
        <color theme="1"/>
        <rFont val="Arial"/>
        <family val="2"/>
      </rPr>
      <t>6</t>
    </r>
    <r>
      <rPr>
        <b/>
        <sz val="14"/>
        <color theme="1"/>
        <rFont val="GE SS Text Bold"/>
        <family val="1"/>
        <charset val="178"/>
      </rPr>
      <t>: قوة العمل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والنوع في دول مجلس التعاون، </t>
    </r>
    <r>
      <rPr>
        <b/>
        <sz val="14"/>
        <color theme="1"/>
        <rFont val="Arial"/>
        <family val="2"/>
      </rPr>
      <t>2011</t>
    </r>
    <r>
      <rPr>
        <b/>
        <sz val="14"/>
        <color theme="1"/>
        <rFont val="GE SS Text Bold"/>
        <family val="1"/>
        <charset val="178"/>
      </rPr>
      <t>-</t>
    </r>
    <r>
      <rPr>
        <b/>
        <sz val="14"/>
        <color theme="1"/>
        <rFont val="Arial"/>
        <family val="2"/>
      </rPr>
      <t>2015م</t>
    </r>
  </si>
  <si>
    <t>Table 6: Labour force (15 year and above) by Nationality and Gender in GCC Countries, 2011-2015</t>
  </si>
  <si>
    <t>Table 6: Labour force (15 year and above) by Nationality and Gender in GCC Countries, 2011-2015 (Continued)</t>
  </si>
  <si>
    <r>
      <t xml:space="preserve">جدول </t>
    </r>
    <r>
      <rPr>
        <b/>
        <sz val="14"/>
        <color theme="1"/>
        <rFont val="Arial"/>
        <family val="2"/>
      </rPr>
      <t>6</t>
    </r>
    <r>
      <rPr>
        <b/>
        <sz val="14"/>
        <color theme="1"/>
        <rFont val="GE SS Text Bold"/>
        <family val="1"/>
        <charset val="178"/>
      </rPr>
      <t>: قوة العمل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والنوع في دول مجلس التعاون، </t>
    </r>
    <r>
      <rPr>
        <b/>
        <sz val="14"/>
        <color theme="1"/>
        <rFont val="Arial"/>
        <family val="2"/>
      </rPr>
      <t>2011</t>
    </r>
    <r>
      <rPr>
        <b/>
        <sz val="14"/>
        <color theme="1"/>
        <rFont val="GE SS Text Bold"/>
        <family val="1"/>
        <charset val="178"/>
      </rPr>
      <t>-</t>
    </r>
    <r>
      <rPr>
        <b/>
        <sz val="14"/>
        <color theme="1"/>
        <rFont val="Arial"/>
        <family val="2"/>
      </rPr>
      <t>2015م (تابع)</t>
    </r>
  </si>
  <si>
    <r>
      <t xml:space="preserve">جدول </t>
    </r>
    <r>
      <rPr>
        <b/>
        <sz val="14"/>
        <color theme="1"/>
        <rFont val="Arial"/>
        <family val="2"/>
      </rPr>
      <t>6</t>
    </r>
    <r>
      <rPr>
        <b/>
        <sz val="14"/>
        <color theme="1"/>
        <rFont val="GE SS Text Bold"/>
        <family val="1"/>
        <charset val="178"/>
      </rPr>
      <t xml:space="preserve">: قوة العمل (15 سنة فأكثر) حسب الجنسية والنوع في دول مجلس التعاون، </t>
    </r>
    <r>
      <rPr>
        <b/>
        <sz val="14"/>
        <color theme="1"/>
        <rFont val="Arial"/>
        <family val="2"/>
      </rPr>
      <t>2011</t>
    </r>
    <r>
      <rPr>
        <b/>
        <sz val="14"/>
        <color theme="1"/>
        <rFont val="GE SS Text Bold"/>
        <family val="1"/>
        <charset val="178"/>
      </rPr>
      <t>-</t>
    </r>
    <r>
      <rPr>
        <b/>
        <sz val="14"/>
        <color theme="1"/>
        <rFont val="Arial"/>
        <family val="2"/>
      </rPr>
      <t>2015م (تابع)</t>
    </r>
  </si>
  <si>
    <r>
      <t xml:space="preserve">جدول </t>
    </r>
    <r>
      <rPr>
        <b/>
        <sz val="14"/>
        <color theme="1"/>
        <rFont val="Arial"/>
        <family val="2"/>
      </rPr>
      <t>7</t>
    </r>
    <r>
      <rPr>
        <b/>
        <sz val="14"/>
        <color theme="1"/>
        <rFont val="GE SS Text Bold"/>
        <family val="1"/>
        <charset val="178"/>
      </rPr>
      <t>: المشتغلون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والنوع في دول مجلس التعاون، </t>
    </r>
    <r>
      <rPr>
        <b/>
        <sz val="14"/>
        <color theme="1"/>
        <rFont val="Arial"/>
        <family val="2"/>
      </rPr>
      <t>2011-2015م</t>
    </r>
  </si>
  <si>
    <t>Table 7: Employed (15 Years and Above) by Nationality and Gender in GCC Countries, 2011-2015</t>
  </si>
  <si>
    <r>
      <t xml:space="preserve">جدول </t>
    </r>
    <r>
      <rPr>
        <b/>
        <sz val="14"/>
        <color theme="1"/>
        <rFont val="Arial"/>
        <family val="2"/>
      </rPr>
      <t>7</t>
    </r>
    <r>
      <rPr>
        <b/>
        <sz val="14"/>
        <color theme="1"/>
        <rFont val="GE SS Text Bold"/>
        <family val="1"/>
        <charset val="178"/>
      </rPr>
      <t>: المشتغلون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والنوع في دول مجلس التعاون، </t>
    </r>
    <r>
      <rPr>
        <b/>
        <sz val="14"/>
        <color theme="1"/>
        <rFont val="Arial"/>
        <family val="2"/>
      </rPr>
      <t>2011-2015م (تابع)</t>
    </r>
  </si>
  <si>
    <t>Table 7: Employed (15 Years and Above) by Nationality and Gender in GCC Countries, 2011-2015 (Continued)</t>
  </si>
  <si>
    <r>
      <t xml:space="preserve">جدول </t>
    </r>
    <r>
      <rPr>
        <b/>
        <sz val="14"/>
        <color theme="1"/>
        <rFont val="Arial"/>
        <family val="2"/>
      </rPr>
      <t>7</t>
    </r>
    <r>
      <rPr>
        <b/>
        <sz val="14"/>
        <color theme="1"/>
        <rFont val="GE SS Text Bold"/>
        <family val="1"/>
        <charset val="178"/>
      </rPr>
      <t>: المشتغلون (</t>
    </r>
    <r>
      <rPr>
        <b/>
        <sz val="14"/>
        <color theme="1"/>
        <rFont val="Arial"/>
        <family val="2"/>
      </rPr>
      <t xml:space="preserve">15 </t>
    </r>
    <r>
      <rPr>
        <b/>
        <sz val="14"/>
        <color theme="1"/>
        <rFont val="GE SS Text Bold"/>
        <family val="1"/>
        <charset val="178"/>
      </rPr>
      <t xml:space="preserve">سنة فأكثر) حسب الجنسية والنوع في دول مجلس التعاون، </t>
    </r>
    <r>
      <rPr>
        <b/>
        <sz val="14"/>
        <color theme="1"/>
        <rFont val="Arial"/>
        <family val="2"/>
      </rPr>
      <t>2011-2015م (تابع)</t>
    </r>
  </si>
  <si>
    <r>
      <t xml:space="preserve">جدول </t>
    </r>
    <r>
      <rPr>
        <b/>
        <sz val="14"/>
        <rFont val="Arial"/>
        <family val="2"/>
      </rPr>
      <t>8</t>
    </r>
    <r>
      <rPr>
        <b/>
        <sz val="14"/>
        <rFont val="GE SS Text Bold"/>
        <family val="1"/>
        <charset val="178"/>
      </rPr>
      <t>: المتعطلون (</t>
    </r>
    <r>
      <rPr>
        <b/>
        <sz val="14"/>
        <rFont val="Arial"/>
        <family val="2"/>
      </rPr>
      <t>15</t>
    </r>
    <r>
      <rPr>
        <b/>
        <sz val="14"/>
        <rFont val="GE SS Text Bold"/>
        <family val="1"/>
        <charset val="178"/>
      </rPr>
      <t xml:space="preserve"> سنة فأكثر) حسب الجنسية والنوع في دول مجلس التعاون، </t>
    </r>
    <r>
      <rPr>
        <b/>
        <sz val="14"/>
        <rFont val="Arial"/>
        <family val="2"/>
      </rPr>
      <t>2011-2015</t>
    </r>
    <r>
      <rPr>
        <b/>
        <sz val="14"/>
        <rFont val="GE SS Text Bold"/>
        <family val="1"/>
        <charset val="178"/>
      </rPr>
      <t>م</t>
    </r>
  </si>
  <si>
    <t>Table 8: Unemployed (15 Years and Above) by Nationality and Gender in GCC Countries, 2011-2015</t>
  </si>
  <si>
    <r>
      <t xml:space="preserve">جدول </t>
    </r>
    <r>
      <rPr>
        <b/>
        <sz val="14"/>
        <rFont val="Arial"/>
        <family val="2"/>
      </rPr>
      <t>8</t>
    </r>
    <r>
      <rPr>
        <b/>
        <sz val="14"/>
        <rFont val="GE SS Text Bold"/>
        <family val="1"/>
        <charset val="178"/>
      </rPr>
      <t>: المتعطلون (</t>
    </r>
    <r>
      <rPr>
        <b/>
        <sz val="14"/>
        <rFont val="Arial"/>
        <family val="2"/>
      </rPr>
      <t>15</t>
    </r>
    <r>
      <rPr>
        <b/>
        <sz val="14"/>
        <rFont val="GE SS Text Bold"/>
        <family val="1"/>
        <charset val="178"/>
      </rPr>
      <t xml:space="preserve"> سنة فأكثر) حسب الجنسية والنوع في دول مجلس التعاون، </t>
    </r>
    <r>
      <rPr>
        <b/>
        <sz val="14"/>
        <rFont val="Arial"/>
        <family val="2"/>
      </rPr>
      <t>2011-2015</t>
    </r>
    <r>
      <rPr>
        <b/>
        <sz val="14"/>
        <rFont val="GE SS Text Bold"/>
        <family val="1"/>
        <charset val="178"/>
      </rPr>
      <t>م (تابع)</t>
    </r>
  </si>
  <si>
    <t>Table 8: Unemployed (15 Years and Above) by Nationality and Gender in GCC Countries, 2011-2015  (Continued)</t>
  </si>
  <si>
    <r>
      <t xml:space="preserve">جدول </t>
    </r>
    <r>
      <rPr>
        <b/>
        <sz val="14"/>
        <rFont val="Arial"/>
        <family val="2"/>
      </rPr>
      <t>9</t>
    </r>
    <r>
      <rPr>
        <b/>
        <sz val="14"/>
        <rFont val="GE SS Text Bold"/>
        <family val="1"/>
        <charset val="178"/>
      </rPr>
      <t>: السكان خارج قوة العمل (</t>
    </r>
    <r>
      <rPr>
        <b/>
        <sz val="14"/>
        <rFont val="Arial"/>
        <family val="2"/>
      </rPr>
      <t>15</t>
    </r>
    <r>
      <rPr>
        <b/>
        <sz val="14"/>
        <rFont val="GE SS Text Bold"/>
        <family val="1"/>
        <charset val="178"/>
      </rPr>
      <t xml:space="preserve"> سنة فأكثر) حسب الجنسية والنوع في دول مجلس التعاون، </t>
    </r>
    <r>
      <rPr>
        <b/>
        <sz val="14"/>
        <rFont val="Arial"/>
        <family val="2"/>
      </rPr>
      <t>2011-2015</t>
    </r>
    <r>
      <rPr>
        <b/>
        <sz val="14"/>
        <rFont val="GE SS Text Bold"/>
        <family val="1"/>
        <charset val="178"/>
      </rPr>
      <t>م</t>
    </r>
  </si>
  <si>
    <t>Table 9: Population Outside Labour Force (15 Years and Above) by Nationality and Gender in GCC Countries, 2011-2015</t>
  </si>
  <si>
    <r>
      <t xml:space="preserve">جدول </t>
    </r>
    <r>
      <rPr>
        <b/>
        <sz val="14"/>
        <rFont val="Arial"/>
        <family val="2"/>
      </rPr>
      <t>9</t>
    </r>
    <r>
      <rPr>
        <b/>
        <sz val="14"/>
        <rFont val="GE SS Text Bold"/>
        <family val="1"/>
        <charset val="178"/>
      </rPr>
      <t>: السكان خارج قوة العمل (</t>
    </r>
    <r>
      <rPr>
        <b/>
        <sz val="14"/>
        <rFont val="Arial"/>
        <family val="2"/>
      </rPr>
      <t>15</t>
    </r>
    <r>
      <rPr>
        <b/>
        <sz val="14"/>
        <rFont val="GE SS Text Bold"/>
        <family val="1"/>
        <charset val="178"/>
      </rPr>
      <t xml:space="preserve"> سنة فأكثر) حسب الجنسية والنوع في دول مجلس التعاون، </t>
    </r>
    <r>
      <rPr>
        <b/>
        <sz val="14"/>
        <rFont val="Arial"/>
        <family val="2"/>
      </rPr>
      <t>2011-2015</t>
    </r>
    <r>
      <rPr>
        <b/>
        <sz val="14"/>
        <rFont val="GE SS Text Bold"/>
        <family val="1"/>
        <charset val="178"/>
      </rPr>
      <t>م (تابع)</t>
    </r>
  </si>
  <si>
    <t>Table 9: Population Outside Labour Force (15 Years and Above) by Nationality and Gender in GCC Countries, 2011-2015 (Continued)</t>
  </si>
  <si>
    <r>
      <t xml:space="preserve">جدول </t>
    </r>
    <r>
      <rPr>
        <b/>
        <sz val="14"/>
        <color theme="1"/>
        <rFont val="Arial"/>
        <family val="2"/>
      </rPr>
      <t>10</t>
    </r>
    <r>
      <rPr>
        <b/>
        <sz val="14"/>
        <color theme="1"/>
        <rFont val="GE SS Text Bold"/>
        <family val="1"/>
        <charset val="178"/>
      </rPr>
      <t>: المشتغلون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والنوع وفئات العمر في دول مجلس التعاون، </t>
    </r>
    <r>
      <rPr>
        <b/>
        <sz val="14"/>
        <color theme="1"/>
        <rFont val="Arial"/>
        <family val="2"/>
      </rPr>
      <t>2015</t>
    </r>
    <r>
      <rPr>
        <b/>
        <sz val="14"/>
        <color theme="1"/>
        <rFont val="GE SS Text Bold"/>
        <family val="1"/>
        <charset val="178"/>
      </rPr>
      <t>م</t>
    </r>
  </si>
  <si>
    <t>Table 10: Employed (15 Years and Above) by Nationality, Gender, and Age Groups in GCC Countries, 2015</t>
  </si>
  <si>
    <r>
      <t xml:space="preserve">جدول </t>
    </r>
    <r>
      <rPr>
        <b/>
        <sz val="14"/>
        <color theme="1"/>
        <rFont val="Arial"/>
        <family val="2"/>
      </rPr>
      <t>10</t>
    </r>
    <r>
      <rPr>
        <b/>
        <sz val="14"/>
        <color theme="1"/>
        <rFont val="GE SS Text Bold"/>
        <family val="1"/>
        <charset val="178"/>
      </rPr>
      <t>: المشتغلون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والنوع وفئات العمر في دول مجلس التعاون، </t>
    </r>
    <r>
      <rPr>
        <b/>
        <sz val="14"/>
        <color theme="1"/>
        <rFont val="Arial"/>
        <family val="2"/>
      </rPr>
      <t>2015</t>
    </r>
    <r>
      <rPr>
        <b/>
        <sz val="14"/>
        <color theme="1"/>
        <rFont val="GE SS Text Bold"/>
        <family val="1"/>
        <charset val="178"/>
      </rPr>
      <t>م (تابع)</t>
    </r>
  </si>
  <si>
    <t>Table 10: Employed (15 Years and Above) by Nationality, Gender, and Age Groups in GCC Countries, 2015  (Continued)</t>
  </si>
  <si>
    <t>Table 10 Employed (15 Years and Above) by Nationality, Gender, and Age Groups in GCC Countries, 2015  (Continued)</t>
  </si>
  <si>
    <t>Table 10: Employed (15 Years and Above) by Nationality, Gender, and Age Groups in GCC Countries, 2015 (Continued)</t>
  </si>
  <si>
    <r>
      <t xml:space="preserve">جدول </t>
    </r>
    <r>
      <rPr>
        <b/>
        <sz val="14"/>
        <color theme="1"/>
        <rFont val="Arial"/>
        <family val="2"/>
      </rPr>
      <t>11</t>
    </r>
    <r>
      <rPr>
        <b/>
        <sz val="14"/>
        <color theme="1"/>
        <rFont val="GE SS Text Bold"/>
        <family val="1"/>
        <charset val="178"/>
      </rPr>
      <t>: المشتغلون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والنوع والمستوى التعليمي في دول مجلس التعاون، </t>
    </r>
    <r>
      <rPr>
        <b/>
        <sz val="14"/>
        <color theme="1"/>
        <rFont val="Arial"/>
        <family val="2"/>
      </rPr>
      <t>2015</t>
    </r>
    <r>
      <rPr>
        <b/>
        <sz val="14"/>
        <color theme="1"/>
        <rFont val="GE SS Text Bold"/>
        <family val="1"/>
        <charset val="178"/>
      </rPr>
      <t>م</t>
    </r>
  </si>
  <si>
    <t>Table 11: Employed (15 Years and Above) by Nationality, Gender, and Educational Level in GCC Countries, 2015</t>
  </si>
  <si>
    <t>Table 11: Employed (15 Years and Above) by Nationality, Gender, and Educational Level in GCC Countries, 2015  (Continued)</t>
  </si>
  <si>
    <r>
      <t xml:space="preserve">جدول </t>
    </r>
    <r>
      <rPr>
        <b/>
        <sz val="14"/>
        <color theme="1"/>
        <rFont val="Arial"/>
        <family val="2"/>
      </rPr>
      <t>11</t>
    </r>
    <r>
      <rPr>
        <b/>
        <sz val="14"/>
        <color theme="1"/>
        <rFont val="GE SS Text Bold"/>
        <family val="1"/>
        <charset val="178"/>
      </rPr>
      <t>: المشتغلون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والنوع والمستوى التعليمي في دول مجلس التعاون، </t>
    </r>
    <r>
      <rPr>
        <b/>
        <sz val="14"/>
        <color theme="1"/>
        <rFont val="Arial"/>
        <family val="2"/>
      </rPr>
      <t>2015</t>
    </r>
    <r>
      <rPr>
        <b/>
        <sz val="14"/>
        <color theme="1"/>
        <rFont val="GE SS Text Bold"/>
        <family val="1"/>
        <charset val="178"/>
      </rPr>
      <t>م (تابع)</t>
    </r>
  </si>
  <si>
    <t>Table 11: Employed (15 Years and Above) by Nationality, Gender, and Educational Level in GCC Countries, 2015 (Continued)</t>
  </si>
  <si>
    <r>
      <t xml:space="preserve">جدول </t>
    </r>
    <r>
      <rPr>
        <b/>
        <sz val="14"/>
        <color theme="1"/>
        <rFont val="Arial"/>
        <family val="2"/>
      </rPr>
      <t>12</t>
    </r>
    <r>
      <rPr>
        <b/>
        <sz val="14"/>
        <color theme="1"/>
        <rFont val="GE SS Text Bold"/>
        <family val="1"/>
        <charset val="178"/>
      </rPr>
      <t>: المشتغلون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والنوع وقطاع العمل في دول مجلس التعاون، </t>
    </r>
    <r>
      <rPr>
        <b/>
        <sz val="14"/>
        <color theme="1"/>
        <rFont val="Arial"/>
        <family val="2"/>
      </rPr>
      <t>2015</t>
    </r>
    <r>
      <rPr>
        <b/>
        <sz val="14"/>
        <color theme="1"/>
        <rFont val="GE SS Text Bold"/>
        <family val="1"/>
        <charset val="178"/>
      </rPr>
      <t>م</t>
    </r>
  </si>
  <si>
    <t>Table 12: Employed (15 Years and Above) by Nationality, Gender, and Work Sector in GCC Countries, 2015</t>
  </si>
  <si>
    <r>
      <t xml:space="preserve">جدول </t>
    </r>
    <r>
      <rPr>
        <b/>
        <sz val="14"/>
        <color theme="1"/>
        <rFont val="Arial"/>
        <family val="2"/>
      </rPr>
      <t>12</t>
    </r>
    <r>
      <rPr>
        <b/>
        <sz val="14"/>
        <color theme="1"/>
        <rFont val="GE SS Text Bold"/>
        <family val="1"/>
        <charset val="178"/>
      </rPr>
      <t>: المشتغلون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والنوع وقطاع العمل في دول مجلس التعاون، </t>
    </r>
    <r>
      <rPr>
        <b/>
        <sz val="14"/>
        <color theme="1"/>
        <rFont val="Arial"/>
        <family val="2"/>
      </rPr>
      <t>2015</t>
    </r>
    <r>
      <rPr>
        <b/>
        <sz val="14"/>
        <color theme="1"/>
        <rFont val="GE SS Text Bold"/>
        <family val="1"/>
        <charset val="178"/>
      </rPr>
      <t>م (تابع)</t>
    </r>
  </si>
  <si>
    <r>
      <t xml:space="preserve">جدول </t>
    </r>
    <r>
      <rPr>
        <b/>
        <sz val="14"/>
        <color theme="1"/>
        <rFont val="Arial"/>
        <family val="2"/>
      </rPr>
      <t>13</t>
    </r>
    <r>
      <rPr>
        <b/>
        <sz val="14"/>
        <color theme="1"/>
        <rFont val="GE SS Text Bold"/>
        <family val="1"/>
        <charset val="178"/>
      </rPr>
      <t>: المشتغلون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والنوع والحالة العملية في دول مجلس التعاون، </t>
    </r>
    <r>
      <rPr>
        <b/>
        <sz val="14"/>
        <color theme="1"/>
        <rFont val="Arial"/>
        <family val="2"/>
      </rPr>
      <t>2015</t>
    </r>
    <r>
      <rPr>
        <b/>
        <sz val="14"/>
        <color theme="1"/>
        <rFont val="GE SS Text Bold"/>
        <family val="1"/>
        <charset val="178"/>
      </rPr>
      <t>م</t>
    </r>
  </si>
  <si>
    <r>
      <t xml:space="preserve">جدول </t>
    </r>
    <r>
      <rPr>
        <b/>
        <sz val="14"/>
        <color theme="1"/>
        <rFont val="Arial"/>
        <family val="2"/>
      </rPr>
      <t>13</t>
    </r>
    <r>
      <rPr>
        <b/>
        <sz val="14"/>
        <color theme="1"/>
        <rFont val="GE SS Text Bold"/>
        <family val="1"/>
        <charset val="178"/>
      </rPr>
      <t>: المشتغلون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والنوع والحالة العملية في دول مجلس التعاون، </t>
    </r>
    <r>
      <rPr>
        <b/>
        <sz val="14"/>
        <color theme="1"/>
        <rFont val="Arial"/>
        <family val="2"/>
      </rPr>
      <t>2015</t>
    </r>
    <r>
      <rPr>
        <b/>
        <sz val="14"/>
        <color theme="1"/>
        <rFont val="GE SS Text Bold"/>
        <family val="1"/>
        <charset val="178"/>
      </rPr>
      <t>م (تابع)</t>
    </r>
  </si>
  <si>
    <r>
      <t xml:space="preserve">جدول </t>
    </r>
    <r>
      <rPr>
        <b/>
        <sz val="14"/>
        <color theme="1"/>
        <rFont val="Arial"/>
        <family val="2"/>
      </rPr>
      <t>14</t>
    </r>
    <r>
      <rPr>
        <b/>
        <sz val="14"/>
        <color theme="1"/>
        <rFont val="GE SS Text Bold"/>
        <family val="1"/>
        <charset val="178"/>
      </rPr>
      <t>: المشتغلون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والنوع والمهنة في دول مجلس التعاون، </t>
    </r>
    <r>
      <rPr>
        <b/>
        <sz val="14"/>
        <color theme="1"/>
        <rFont val="Arial"/>
        <family val="2"/>
      </rPr>
      <t>2015</t>
    </r>
    <r>
      <rPr>
        <b/>
        <sz val="14"/>
        <color theme="1"/>
        <rFont val="GE SS Text Bold"/>
        <family val="1"/>
        <charset val="178"/>
      </rPr>
      <t>م</t>
    </r>
  </si>
  <si>
    <t>Table 14: Employed (15 Years and Above) by Nationality, Gender, and Occupation in GCC Countries, 2015</t>
  </si>
  <si>
    <r>
      <t xml:space="preserve">جدول </t>
    </r>
    <r>
      <rPr>
        <b/>
        <sz val="14"/>
        <color theme="1"/>
        <rFont val="Arial"/>
        <family val="2"/>
      </rPr>
      <t>14</t>
    </r>
    <r>
      <rPr>
        <b/>
        <sz val="14"/>
        <color theme="1"/>
        <rFont val="GE SS Text Bold"/>
        <family val="1"/>
        <charset val="178"/>
      </rPr>
      <t>: المشتغلون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والنوع والمهنة في دول مجلس التعاون، </t>
    </r>
    <r>
      <rPr>
        <b/>
        <sz val="14"/>
        <color theme="1"/>
        <rFont val="Arial"/>
        <family val="2"/>
      </rPr>
      <t>2015</t>
    </r>
    <r>
      <rPr>
        <b/>
        <sz val="14"/>
        <color theme="1"/>
        <rFont val="GE SS Text Bold"/>
        <family val="1"/>
        <charset val="178"/>
      </rPr>
      <t>م (تابع)</t>
    </r>
  </si>
  <si>
    <t>Table 14: Employed (15 Years and Above) by Nationality, Gender, and Occupation in GCC Countries, 2015  (Continued)</t>
  </si>
  <si>
    <t>Table 14: Employed (15 Years and Above) by Nationality, Gender, and Occupation in GCC Countries, 2015 (Continued)</t>
  </si>
  <si>
    <t xml:space="preserve">Activities of households as employers </t>
  </si>
  <si>
    <r>
      <t xml:space="preserve">جدول 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>: المشتغلون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والنوع والنشاط الاقتصادي في دول مجلس التعاون، </t>
    </r>
    <r>
      <rPr>
        <b/>
        <sz val="14"/>
        <color theme="1"/>
        <rFont val="Arial"/>
        <family val="2"/>
      </rPr>
      <t>2015</t>
    </r>
    <r>
      <rPr>
        <b/>
        <sz val="14"/>
        <color theme="1"/>
        <rFont val="GE SS Text Bold"/>
        <family val="1"/>
        <charset val="178"/>
      </rPr>
      <t>م</t>
    </r>
  </si>
  <si>
    <t>Table 15: Employed (15 Years and Above) by Nationality, Gender, and Economic Activity in GCC Countries, 2015</t>
  </si>
  <si>
    <r>
      <t xml:space="preserve">جدول 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>: المشتغلون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والنوع والنشاط الاقتصادي في دول مجلس التعاون، </t>
    </r>
    <r>
      <rPr>
        <b/>
        <sz val="14"/>
        <color theme="1"/>
        <rFont val="Arial"/>
        <family val="2"/>
      </rPr>
      <t>2015</t>
    </r>
    <r>
      <rPr>
        <b/>
        <sz val="14"/>
        <color theme="1"/>
        <rFont val="GE SS Text Bold"/>
        <family val="1"/>
        <charset val="178"/>
      </rPr>
      <t>م (تابع)</t>
    </r>
  </si>
  <si>
    <t>Table 15: Employed (15 Years and Above) by Nationality, Gender, and Economic Activity in GCC Countries, 2015  (Continued)</t>
  </si>
  <si>
    <t>Table 15: Employed (15 Years and Above) by Nationality, Gender, and Economic Activity in GCC Countries, 2015 (Continued)</t>
  </si>
  <si>
    <r>
      <t xml:space="preserve">جدول </t>
    </r>
    <r>
      <rPr>
        <b/>
        <sz val="14"/>
        <color theme="1"/>
        <rFont val="Arial"/>
        <family val="2"/>
      </rPr>
      <t>16</t>
    </r>
    <r>
      <rPr>
        <b/>
        <sz val="14"/>
        <color theme="1"/>
        <rFont val="GE SS Text Bold"/>
        <family val="1"/>
        <charset val="178"/>
      </rPr>
      <t>: المتعطلون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والنوع وفئات العمر في دول مجلس التعاون، </t>
    </r>
    <r>
      <rPr>
        <b/>
        <sz val="14"/>
        <color theme="1"/>
        <rFont val="Arial"/>
        <family val="2"/>
      </rPr>
      <t>2015</t>
    </r>
    <r>
      <rPr>
        <b/>
        <sz val="14"/>
        <color theme="1"/>
        <rFont val="GE SS Text Bold"/>
        <family val="1"/>
        <charset val="178"/>
      </rPr>
      <t>م</t>
    </r>
  </si>
  <si>
    <t>Table 16: Unemployed (15 Years and Above) by Nationality, Gender, and Age Groups in GCC Countries, 2015</t>
  </si>
  <si>
    <r>
      <t xml:space="preserve">جدول </t>
    </r>
    <r>
      <rPr>
        <b/>
        <sz val="14"/>
        <color theme="1"/>
        <rFont val="Arial"/>
        <family val="2"/>
      </rPr>
      <t>16</t>
    </r>
    <r>
      <rPr>
        <b/>
        <sz val="14"/>
        <color theme="1"/>
        <rFont val="GE SS Text Bold"/>
        <family val="1"/>
        <charset val="178"/>
      </rPr>
      <t>: المتعطلون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والنوع وفئات العمر في دول مجلس التعاون، </t>
    </r>
    <r>
      <rPr>
        <b/>
        <sz val="14"/>
        <color theme="1"/>
        <rFont val="Arial"/>
        <family val="2"/>
      </rPr>
      <t>2015</t>
    </r>
    <r>
      <rPr>
        <b/>
        <sz val="14"/>
        <color theme="1"/>
        <rFont val="GE SS Text Bold"/>
        <family val="1"/>
        <charset val="178"/>
      </rPr>
      <t>م (تابع)</t>
    </r>
  </si>
  <si>
    <t>Table 16: Unemployed (15 Years and Above) by Nationality, Gender, and Age Groups in GCC Countries, 2015 (Continued)</t>
  </si>
  <si>
    <t>Table 16: Unemployed (15 Years and Above) by Nationality, Gender, and Age Groups in GCC Countries, 2015  (Continued)</t>
  </si>
  <si>
    <r>
      <t xml:space="preserve">جدول </t>
    </r>
    <r>
      <rPr>
        <b/>
        <sz val="14"/>
        <color theme="1"/>
        <rFont val="Arial"/>
        <family val="2"/>
      </rPr>
      <t>17</t>
    </r>
    <r>
      <rPr>
        <b/>
        <sz val="14"/>
        <color theme="1"/>
        <rFont val="GE SS Text Bold"/>
        <family val="1"/>
        <charset val="178"/>
      </rPr>
      <t>: المتعطلون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والنوع والمستوى التعليمي في دول مجلس التعاون، </t>
    </r>
    <r>
      <rPr>
        <b/>
        <sz val="14"/>
        <color theme="1"/>
        <rFont val="Arial"/>
        <family val="2"/>
      </rPr>
      <t>2015</t>
    </r>
    <r>
      <rPr>
        <b/>
        <sz val="14"/>
        <color theme="1"/>
        <rFont val="GE SS Text Bold"/>
        <family val="1"/>
        <charset val="178"/>
      </rPr>
      <t>م</t>
    </r>
  </si>
  <si>
    <t>Table 17: Unemployed (15 Years and Above) by Nationality, Gender, and Educational Level in GCC Countries, 2015</t>
  </si>
  <si>
    <r>
      <t xml:space="preserve">جدول </t>
    </r>
    <r>
      <rPr>
        <b/>
        <sz val="14"/>
        <color theme="1"/>
        <rFont val="Arial"/>
        <family val="2"/>
      </rPr>
      <t>17</t>
    </r>
    <r>
      <rPr>
        <b/>
        <sz val="14"/>
        <color theme="1"/>
        <rFont val="GE SS Text Bold"/>
        <family val="1"/>
        <charset val="178"/>
      </rPr>
      <t>: المتعطلون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والنوع والمستوى التعليمي في دول مجلس التعاون، </t>
    </r>
    <r>
      <rPr>
        <b/>
        <sz val="14"/>
        <color theme="1"/>
        <rFont val="Arial"/>
        <family val="2"/>
      </rPr>
      <t>2015</t>
    </r>
    <r>
      <rPr>
        <b/>
        <sz val="14"/>
        <color theme="1"/>
        <rFont val="GE SS Text Bold"/>
        <family val="1"/>
        <charset val="178"/>
      </rPr>
      <t>م (تابع)</t>
    </r>
  </si>
  <si>
    <t>Table 17: Unemployed (15 Years and Above) by Nationality, Gender, and Educational Level in GCC Countries, 2015  (Continued)</t>
  </si>
  <si>
    <t>Table 17: Unemployed (15 Years and Above) by Nationality, Gender, and Educational Level in GCC Countries, 2015 (Continued)</t>
  </si>
  <si>
    <t>Table 18: Unemployed (15 Years and Above) by Nationality and Marital Status in GCC Countries, 2015</t>
  </si>
  <si>
    <r>
      <t xml:space="preserve">جدول </t>
    </r>
    <r>
      <rPr>
        <b/>
        <sz val="14"/>
        <color theme="1"/>
        <rFont val="Arial"/>
        <family val="2"/>
      </rPr>
      <t>18</t>
    </r>
    <r>
      <rPr>
        <b/>
        <sz val="14"/>
        <color theme="1"/>
        <rFont val="GE SS Text Bold"/>
        <family val="1"/>
        <charset val="178"/>
      </rPr>
      <t>: المتعطلون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والحالة الزواجية في دول مجلس التعاون، </t>
    </r>
    <r>
      <rPr>
        <b/>
        <sz val="14"/>
        <color theme="1"/>
        <rFont val="Arial"/>
        <family val="2"/>
      </rPr>
      <t>2015</t>
    </r>
    <r>
      <rPr>
        <b/>
        <sz val="14"/>
        <color theme="1"/>
        <rFont val="GE SS Text Bold"/>
        <family val="1"/>
        <charset val="178"/>
      </rPr>
      <t>م (تابع)</t>
    </r>
  </si>
  <si>
    <t>Table 18: Unemployed (15 Years and Above) by Nationality and Marital Status in GCC Countries, 2015 (Continued)</t>
  </si>
  <si>
    <r>
      <t xml:space="preserve">جدول </t>
    </r>
    <r>
      <rPr>
        <b/>
        <sz val="14"/>
        <color theme="1"/>
        <rFont val="Arial"/>
        <family val="2"/>
      </rPr>
      <t>18</t>
    </r>
    <r>
      <rPr>
        <b/>
        <sz val="14"/>
        <color theme="1"/>
        <rFont val="GE SS Text Bold"/>
        <family val="1"/>
        <charset val="178"/>
      </rPr>
      <t>: المتعطلون (</t>
    </r>
    <r>
      <rPr>
        <b/>
        <sz val="14"/>
        <color theme="1"/>
        <rFont val="Arial"/>
        <family val="2"/>
      </rPr>
      <t>15</t>
    </r>
    <r>
      <rPr>
        <b/>
        <sz val="14"/>
        <color theme="1"/>
        <rFont val="GE SS Text Bold"/>
        <family val="1"/>
        <charset val="178"/>
      </rPr>
      <t xml:space="preserve"> سنة فأكثر) حسب الجنسية والحالة الزواجية في دول مجلس التعاون، </t>
    </r>
    <r>
      <rPr>
        <b/>
        <sz val="14"/>
        <color theme="1"/>
        <rFont val="Arial"/>
        <family val="2"/>
      </rPr>
      <t>2015</t>
    </r>
    <r>
      <rPr>
        <b/>
        <sz val="14"/>
        <color theme="1"/>
        <rFont val="GE SS Text Bold"/>
        <family val="1"/>
        <charset val="178"/>
      </rPr>
      <t>م</t>
    </r>
  </si>
  <si>
    <t xml:space="preserve">na </t>
  </si>
  <si>
    <r>
      <t xml:space="preserve">معدل البطالة  </t>
    </r>
    <r>
      <rPr>
        <sz val="11"/>
        <color theme="1"/>
        <rFont val="Arial"/>
        <family val="2"/>
      </rPr>
      <t>(%)</t>
    </r>
  </si>
  <si>
    <r>
      <t xml:space="preserve">معدل البطالة للمواطنين  </t>
    </r>
    <r>
      <rPr>
        <sz val="11"/>
        <color theme="1"/>
        <rFont val="Arial"/>
        <family val="2"/>
      </rPr>
      <t>(%)</t>
    </r>
  </si>
  <si>
    <r>
      <t xml:space="preserve">معدل البطالة للإناث المواطنات </t>
    </r>
    <r>
      <rPr>
        <sz val="11"/>
        <color theme="1"/>
        <rFont val="Arial"/>
        <family val="2"/>
      </rPr>
      <t>(%)</t>
    </r>
  </si>
  <si>
    <r>
      <t xml:space="preserve">نسبة العمالة إلى السكان في سن العمل </t>
    </r>
    <r>
      <rPr>
        <sz val="11"/>
        <color theme="1"/>
        <rFont val="Arial"/>
        <family val="2"/>
      </rPr>
      <t>(%)</t>
    </r>
  </si>
  <si>
    <r>
      <t xml:space="preserve">نسبة العمالة الوطنية إلى السكان في سن العمل المواطنين </t>
    </r>
    <r>
      <rPr>
        <sz val="11"/>
        <color theme="1"/>
        <rFont val="Arial"/>
        <family val="2"/>
      </rPr>
      <t>(%)</t>
    </r>
  </si>
  <si>
    <r>
      <t xml:space="preserve">نسبة العمالة الوطنية من الإناث إلى المواطنات في سن العمل </t>
    </r>
    <r>
      <rPr>
        <sz val="11"/>
        <color theme="1"/>
        <rFont val="Arial"/>
        <family val="2"/>
      </rPr>
      <t>(%)</t>
    </r>
  </si>
  <si>
    <r>
      <t xml:space="preserve">نسبة قوة العمل الوطنية من إجمالي قوة العمل الكلية </t>
    </r>
    <r>
      <rPr>
        <sz val="11"/>
        <color theme="1"/>
        <rFont val="Arial"/>
        <family val="2"/>
      </rPr>
      <t>(%)</t>
    </r>
  </si>
  <si>
    <r>
      <t xml:space="preserve">نسبة قوة العمل للإناث من إجمالي قوة العمل الكلية </t>
    </r>
    <r>
      <rPr>
        <sz val="11"/>
        <color theme="1"/>
        <rFont val="Arial"/>
        <family val="2"/>
      </rPr>
      <t>(%)</t>
    </r>
  </si>
  <si>
    <r>
      <t xml:space="preserve">إجمالي السكان في سن العمل  </t>
    </r>
    <r>
      <rPr>
        <sz val="11"/>
        <color theme="1"/>
        <rFont val="Arial"/>
        <family val="2"/>
      </rPr>
      <t>(000)</t>
    </r>
  </si>
  <si>
    <r>
      <t xml:space="preserve">إجمالي السكان المواطنين في سن العمل  </t>
    </r>
    <r>
      <rPr>
        <sz val="11"/>
        <color theme="1"/>
        <rFont val="Arial"/>
        <family val="2"/>
      </rPr>
      <t>(000)</t>
    </r>
  </si>
  <si>
    <r>
      <t xml:space="preserve">نسبة المواطنات في سن العمل من إجمالي السكان المواطنين في سن العمل </t>
    </r>
    <r>
      <rPr>
        <sz val="11"/>
        <color theme="1"/>
        <rFont val="Arial"/>
        <family val="2"/>
      </rPr>
      <t>(%)</t>
    </r>
  </si>
  <si>
    <r>
      <t xml:space="preserve">إجمالي قوة العمل </t>
    </r>
    <r>
      <rPr>
        <sz val="11"/>
        <color theme="1"/>
        <rFont val="Arial"/>
        <family val="2"/>
      </rPr>
      <t>(000)</t>
    </r>
  </si>
  <si>
    <r>
      <t xml:space="preserve">إجمالي قوة العمل الوطنية  </t>
    </r>
    <r>
      <rPr>
        <sz val="11"/>
        <color theme="1"/>
        <rFont val="Arial"/>
        <family val="2"/>
      </rPr>
      <t>(000)</t>
    </r>
  </si>
  <si>
    <r>
      <t xml:space="preserve">نسبة الإناث المواطنات في قوة العمل الوطنية  </t>
    </r>
    <r>
      <rPr>
        <sz val="11"/>
        <color theme="1"/>
        <rFont val="Arial"/>
        <family val="2"/>
      </rPr>
      <t>(%)</t>
    </r>
  </si>
  <si>
    <r>
      <t xml:space="preserve">إجمالي المشتغلين  </t>
    </r>
    <r>
      <rPr>
        <sz val="11"/>
        <color theme="1"/>
        <rFont val="Arial"/>
        <family val="2"/>
      </rPr>
      <t>(000)</t>
    </r>
  </si>
  <si>
    <r>
      <t xml:space="preserve">إجمالي المشتغلين المواطنين  </t>
    </r>
    <r>
      <rPr>
        <sz val="11"/>
        <color theme="1"/>
        <rFont val="Arial"/>
        <family val="2"/>
      </rPr>
      <t>(000)</t>
    </r>
  </si>
  <si>
    <r>
      <t xml:space="preserve">إجمالي المتعطلين  </t>
    </r>
    <r>
      <rPr>
        <sz val="11"/>
        <color theme="1"/>
        <rFont val="Arial"/>
        <family val="2"/>
      </rPr>
      <t>(000)</t>
    </r>
  </si>
  <si>
    <r>
      <t xml:space="preserve">إجمالي المتعطلين المواطنين  </t>
    </r>
    <r>
      <rPr>
        <sz val="11"/>
        <color theme="1"/>
        <rFont val="Arial"/>
        <family val="2"/>
      </rPr>
      <t>(000)</t>
    </r>
  </si>
  <si>
    <r>
      <t xml:space="preserve">جدول 1: مؤشرات إحصاءات العمل في دول مجلس التعاون، </t>
    </r>
    <r>
      <rPr>
        <b/>
        <sz val="12"/>
        <color theme="1"/>
        <rFont val="Arial"/>
        <family val="2"/>
      </rPr>
      <t>2011-2015م</t>
    </r>
    <r>
      <rPr>
        <b/>
        <sz val="12"/>
        <color theme="1"/>
        <rFont val="GE SS Text Bold"/>
        <family val="1"/>
        <charset val="178"/>
      </rPr>
      <t xml:space="preserve"> (تابع)</t>
    </r>
  </si>
  <si>
    <r>
      <t>Table 1: Indicators of Labour Statistics in the GCC Countries, 2011-2015</t>
    </r>
    <r>
      <rPr>
        <vertAlign val="superscript"/>
        <sz val="12"/>
        <rFont val="Calibri"/>
        <family val="2"/>
        <scheme val="minor"/>
      </rPr>
      <t xml:space="preserve"> </t>
    </r>
    <r>
      <rPr>
        <sz val="12"/>
        <rFont val="Calibri"/>
        <family val="2"/>
        <scheme val="minor"/>
      </rPr>
      <t>(Continued)</t>
    </r>
  </si>
  <si>
    <r>
      <t xml:space="preserve">  Labour Force Participation Rate</t>
    </r>
    <r>
      <rPr>
        <sz val="11"/>
        <color theme="1"/>
        <rFont val="Arial"/>
        <family val="2"/>
      </rPr>
      <t xml:space="preserve"> (%)</t>
    </r>
  </si>
  <si>
    <r>
      <t xml:space="preserve">  Unemployment Rate</t>
    </r>
    <r>
      <rPr>
        <sz val="11"/>
        <color theme="1"/>
        <rFont val="Arial"/>
        <family val="2"/>
      </rPr>
      <t xml:space="preserve"> (%)</t>
    </r>
  </si>
  <si>
    <r>
      <t xml:space="preserve">  Employment to Working Age Population Ratio </t>
    </r>
    <r>
      <rPr>
        <sz val="11"/>
        <color theme="1"/>
        <rFont val="Arial"/>
        <family val="2"/>
      </rPr>
      <t>(%)</t>
    </r>
  </si>
  <si>
    <r>
      <t xml:space="preserve">  Female Labour Force to Labour Force Proportion </t>
    </r>
    <r>
      <rPr>
        <sz val="11"/>
        <color theme="1"/>
        <rFont val="Arial"/>
        <family val="2"/>
      </rPr>
      <t>(%)</t>
    </r>
  </si>
  <si>
    <r>
      <t xml:space="preserve">  Total Working Age Population</t>
    </r>
    <r>
      <rPr>
        <sz val="11"/>
        <color theme="1"/>
        <rFont val="Arial"/>
        <family val="2"/>
      </rPr>
      <t xml:space="preserve"> (000)</t>
    </r>
  </si>
  <si>
    <r>
      <t xml:space="preserve">  Total Citizens Working Age Population  </t>
    </r>
    <r>
      <rPr>
        <sz val="11"/>
        <color theme="1"/>
        <rFont val="Arial"/>
        <family val="2"/>
      </rPr>
      <t>(000)</t>
    </r>
  </si>
  <si>
    <r>
      <t xml:space="preserve">  Total Labour Force</t>
    </r>
    <r>
      <rPr>
        <sz val="11"/>
        <color theme="1"/>
        <rFont val="Arial"/>
        <family val="2"/>
      </rPr>
      <t xml:space="preserve"> (000)</t>
    </r>
  </si>
  <si>
    <r>
      <t xml:space="preserve">  Total employed  </t>
    </r>
    <r>
      <rPr>
        <sz val="11"/>
        <color theme="1"/>
        <rFont val="Arial"/>
        <family val="2"/>
      </rPr>
      <t>(000)</t>
    </r>
  </si>
  <si>
    <r>
      <t xml:space="preserve">  Total Citizens Employed </t>
    </r>
    <r>
      <rPr>
        <sz val="11"/>
        <color theme="1"/>
        <rFont val="Arial"/>
        <family val="2"/>
      </rPr>
      <t xml:space="preserve"> (000)</t>
    </r>
  </si>
  <si>
    <r>
      <t xml:space="preserve">  Total Unemployed </t>
    </r>
    <r>
      <rPr>
        <sz val="11"/>
        <color theme="1"/>
        <rFont val="Arial"/>
        <family val="2"/>
      </rPr>
      <t xml:space="preserve"> (000)</t>
    </r>
  </si>
  <si>
    <r>
      <t xml:space="preserve">  Total Citizens Unemployed </t>
    </r>
    <r>
      <rPr>
        <sz val="11"/>
        <color theme="1"/>
        <rFont val="Arial"/>
        <family val="2"/>
      </rPr>
      <t xml:space="preserve"> (000)</t>
    </r>
  </si>
  <si>
    <t>Secondary or Equiv.</t>
  </si>
  <si>
    <t>B.Degree</t>
  </si>
  <si>
    <t>H.D/ M.Degree</t>
  </si>
  <si>
    <r>
      <t xml:space="preserve">معدل المشاركة في قوة العمل  </t>
    </r>
    <r>
      <rPr>
        <sz val="11"/>
        <color theme="1"/>
        <rFont val="Arial"/>
        <family val="2"/>
      </rPr>
      <t>(%)</t>
    </r>
  </si>
  <si>
    <r>
      <t xml:space="preserve">معدل المشاركة في قوة العمل للمواطنين  </t>
    </r>
    <r>
      <rPr>
        <sz val="11"/>
        <color theme="1"/>
        <rFont val="Arial"/>
        <family val="2"/>
      </rPr>
      <t>(%)</t>
    </r>
  </si>
  <si>
    <r>
      <t xml:space="preserve">معدل المشاركة في قوة العمل للإناث المواطنات </t>
    </r>
    <r>
      <rPr>
        <sz val="11"/>
        <color theme="1"/>
        <rFont val="Arial"/>
        <family val="2"/>
      </rPr>
      <t>(%)</t>
    </r>
  </si>
  <si>
    <t>المؤشر</t>
  </si>
  <si>
    <t>Indicator</t>
  </si>
  <si>
    <t>Change</t>
  </si>
  <si>
    <t>التغير %</t>
  </si>
  <si>
    <t>جملة                    Total</t>
  </si>
  <si>
    <t>إناث                    Females</t>
  </si>
  <si>
    <t>Table 4: Employment to Working Age population Ratio by Nationality and Gender in GCC Countries, 2011-2015 (Continued)</t>
  </si>
  <si>
    <t>Table 4: Employment to Working Age population Ratio by Nationality and Gender in GCC Countries, 2011-2015</t>
  </si>
  <si>
    <t>إناث                   Females</t>
  </si>
  <si>
    <t>إناث                 Females</t>
  </si>
  <si>
    <t>إناث                     Females</t>
  </si>
  <si>
    <t>جملة                                 Total</t>
  </si>
  <si>
    <t>مواطنون ذكور                            Citizen Males</t>
  </si>
  <si>
    <t>غير مواطنين  ذكور              Non-Citizen Males</t>
  </si>
  <si>
    <t>مواطنون ذكور                      Citizen Males</t>
  </si>
  <si>
    <t>غير مواطنين                      Non-Citizens</t>
  </si>
  <si>
    <t>غير مواطنين  ذكور           Non-Citizen Males</t>
  </si>
  <si>
    <t>Table 12: Employed (15 Years and Above) by Nationality, Gender, and Work Sector in GCC Countries, 2015 (Continued)</t>
  </si>
  <si>
    <t>Table 13: Employed (15 Years and Above) by Nationality, Gender, and Employment Status in GCC Countries, 2015</t>
  </si>
  <si>
    <t>Table 13: Employed (15 Years and Above) by Nationality, Gender, and Employment Status in GCC Countries, 2015 (Continued)</t>
  </si>
  <si>
    <t>مواطنون ذكور               Citizen Males</t>
  </si>
  <si>
    <t>غير مواطنين                Non-Citizens</t>
  </si>
  <si>
    <t xml:space="preserve"> إناث                   Females</t>
  </si>
  <si>
    <t xml:space="preserve"> ذكور                             Males</t>
  </si>
  <si>
    <t xml:space="preserve"> إناث                     Females</t>
  </si>
  <si>
    <t>غير مبين</t>
  </si>
  <si>
    <t>Not State</t>
  </si>
  <si>
    <t>Table 1: Main Indicators of Labour Statistics in the GCC Countries, 2011-2015</t>
  </si>
  <si>
    <r>
      <t xml:space="preserve">جدول 1: أهم مؤشرات إحصاءات العمل في دول مجلس التعاون، </t>
    </r>
    <r>
      <rPr>
        <b/>
        <sz val="12"/>
        <color theme="1"/>
        <rFont val="Arial"/>
        <family val="2"/>
      </rPr>
      <t>2011-2015م</t>
    </r>
    <r>
      <rPr>
        <b/>
        <sz val="12"/>
        <color theme="1"/>
        <rFont val="GE SS Text Bold"/>
        <family val="1"/>
        <charset val="178"/>
      </rPr>
      <t xml:space="preserve"> </t>
    </r>
  </si>
  <si>
    <r>
      <t xml:space="preserve">نسبة المشتغلات المواطنات من إجمالي المشتغلين المواطنين  </t>
    </r>
    <r>
      <rPr>
        <sz val="11"/>
        <color theme="1"/>
        <rFont val="Arial"/>
        <family val="2"/>
      </rPr>
      <t>(%)</t>
    </r>
  </si>
  <si>
    <r>
      <t xml:space="preserve">نسبة المتعطلات المواطنات من إجمالي المتعطلين المواطنين  </t>
    </r>
    <r>
      <rPr>
        <sz val="11"/>
        <color theme="1"/>
        <rFont val="Arial"/>
        <family val="2"/>
      </rPr>
      <t>(%)</t>
    </r>
  </si>
  <si>
    <r>
      <t xml:space="preserve">جدول </t>
    </r>
    <r>
      <rPr>
        <b/>
        <sz val="12"/>
        <color theme="1"/>
        <rFont val="Arial"/>
        <family val="2"/>
      </rPr>
      <t>2</t>
    </r>
    <r>
      <rPr>
        <b/>
        <sz val="12"/>
        <color theme="1"/>
        <rFont val="GE SS Text Bold"/>
        <family val="1"/>
        <charset val="178"/>
      </rPr>
      <t xml:space="preserve">: معدل المشاركة في قوة العمل حسب الجنسية والنوع في دول مجلس التعاون، </t>
    </r>
    <r>
      <rPr>
        <b/>
        <sz val="12"/>
        <color theme="1"/>
        <rFont val="Arial"/>
        <family val="2"/>
      </rPr>
      <t>2011-2015م</t>
    </r>
  </si>
  <si>
    <t>مواطنات</t>
  </si>
  <si>
    <t>غير مواطنات</t>
  </si>
  <si>
    <r>
      <t xml:space="preserve">جدول </t>
    </r>
    <r>
      <rPr>
        <b/>
        <sz val="12"/>
        <color theme="1"/>
        <rFont val="Arial"/>
        <family val="2"/>
      </rPr>
      <t>2</t>
    </r>
    <r>
      <rPr>
        <b/>
        <sz val="12"/>
        <color theme="1"/>
        <rFont val="GE SS Text Bold"/>
        <family val="1"/>
        <charset val="178"/>
      </rPr>
      <t xml:space="preserve">: معدل المشاركة في قوة العمل حسب الجنسية والنوع في دول مجلس التعاون، </t>
    </r>
    <r>
      <rPr>
        <b/>
        <sz val="12"/>
        <color theme="1"/>
        <rFont val="Arial"/>
        <family val="2"/>
      </rPr>
      <t>2011-2015م (تابع)</t>
    </r>
  </si>
  <si>
    <r>
      <t xml:space="preserve"> جدول </t>
    </r>
    <r>
      <rPr>
        <b/>
        <sz val="14"/>
        <color theme="1"/>
        <rFont val="Arial"/>
        <family val="2"/>
      </rPr>
      <t>2</t>
    </r>
    <r>
      <rPr>
        <b/>
        <sz val="14"/>
        <color theme="1"/>
        <rFont val="GE SS Text Bold"/>
        <family val="1"/>
        <charset val="178"/>
      </rPr>
      <t xml:space="preserve">: معدل المشاركة في قوة العمل حسب الجنسية والنوع في دول مجلس التعاون، </t>
    </r>
    <r>
      <rPr>
        <b/>
        <sz val="14"/>
        <color theme="1"/>
        <rFont val="Arial"/>
        <family val="2"/>
      </rPr>
      <t>2011-2015م (تابع)</t>
    </r>
  </si>
  <si>
    <t>مواطنات إناث                         Citizen Females</t>
  </si>
  <si>
    <t>غير مواطنين ذكور              Non-Citizen Males</t>
  </si>
  <si>
    <t>غير مواطنات إناث            Non-Citizen Females</t>
  </si>
  <si>
    <t>أمية</t>
  </si>
  <si>
    <t>تقرأ وتكتب</t>
  </si>
  <si>
    <t>مواطنات إناث                     Citizen Females</t>
  </si>
  <si>
    <t>غير مواطنات إناث                            Non-Citizen Females</t>
  </si>
  <si>
    <t>Governmental Sector</t>
  </si>
  <si>
    <t>صاحبة عمل</t>
  </si>
  <si>
    <t>تعمل لحسابه الخاص</t>
  </si>
  <si>
    <t>تعمل بأجر</t>
  </si>
  <si>
    <t>تعمل بدون أجر</t>
  </si>
  <si>
    <t>مواطنات إناث                      Citizen Females</t>
  </si>
  <si>
    <t>غير مواطنات  إناث                            Non-Citizen Females</t>
  </si>
  <si>
    <t>مواطنات إناث                                 Citizen Females</t>
  </si>
  <si>
    <t>غير مواطنين ذكور                             Non-Citizen Males</t>
  </si>
  <si>
    <t>غير مواطنات  إناث                   Non-Citizen Females</t>
  </si>
  <si>
    <t>مواطنات إناث            Citizen Females</t>
  </si>
  <si>
    <t>غير مواطنين ذكور             Non-Citizen Males</t>
  </si>
  <si>
    <t>غير مواطنات  إناث                Non-Citizen Females</t>
  </si>
  <si>
    <t>لم يسبق لها الزواج</t>
  </si>
  <si>
    <t>متزوجة</t>
  </si>
  <si>
    <t>مطلقة</t>
  </si>
  <si>
    <t>أرملة</t>
  </si>
  <si>
    <t>عُمان*</t>
  </si>
  <si>
    <t>Oman*</t>
  </si>
  <si>
    <t>* Employment data include only civil sector, and does not include employment in the Defence, Armed Forces, and Police (Military)</t>
  </si>
  <si>
    <t>*   تشمل العمالة في القطاع المدني فقط ولا تشمل العمالة في الدفاع والقوات المسلحة والأمن والشرطة (العسكريين)</t>
  </si>
  <si>
    <t xml:space="preserve">*   تشمل العمالة في القطاع المدني فقط ولا تشمل العمالة في الدفاع والقوات المسلحة والأمن والشرطة (العسكريين)
</t>
  </si>
  <si>
    <t xml:space="preserve">إمدادات الكهرباء والغاز و إمدادات المياه وأنشطة المجاري </t>
  </si>
  <si>
    <t>Electricity, gas, Water supply; sewerage</t>
  </si>
  <si>
    <t>النقل والتخزين والمعلومات والاتصالات</t>
  </si>
  <si>
    <t>Transportation and storage, Information and communication</t>
  </si>
  <si>
    <r>
      <t xml:space="preserve">  Female Citizens Employment to Female Citizens Working Age Population Ratio </t>
    </r>
    <r>
      <rPr>
        <sz val="11"/>
        <color theme="1"/>
        <rFont val="Arial"/>
        <family val="2"/>
      </rPr>
      <t>(%)</t>
    </r>
  </si>
  <si>
    <r>
      <t xml:space="preserve">  Citizens Employment to Citizens Working Age Population Ratio </t>
    </r>
    <r>
      <rPr>
        <sz val="11"/>
        <color theme="1"/>
        <rFont val="Arial"/>
        <family val="2"/>
      </rPr>
      <t>(%)</t>
    </r>
  </si>
  <si>
    <r>
      <t xml:space="preserve">  Female Citizens Unemployment Rate (</t>
    </r>
    <r>
      <rPr>
        <sz val="11"/>
        <color theme="1"/>
        <rFont val="Arial"/>
        <family val="2"/>
      </rPr>
      <t>%)</t>
    </r>
  </si>
  <si>
    <r>
      <t xml:space="preserve">  Citizens Unemployment Rate (</t>
    </r>
    <r>
      <rPr>
        <sz val="11"/>
        <color theme="1"/>
        <rFont val="Arial"/>
        <family val="2"/>
      </rPr>
      <t>%)</t>
    </r>
  </si>
  <si>
    <r>
      <t xml:space="preserve">  Citizens Labour Force Participation Rate</t>
    </r>
    <r>
      <rPr>
        <sz val="11"/>
        <color theme="1"/>
        <rFont val="Arial"/>
        <family val="2"/>
      </rPr>
      <t xml:space="preserve"> (%)</t>
    </r>
  </si>
  <si>
    <r>
      <t xml:space="preserve">  Female Citizens Labour Force Participation Rate </t>
    </r>
    <r>
      <rPr>
        <sz val="11"/>
        <color theme="1"/>
        <rFont val="Arial"/>
        <family val="2"/>
      </rPr>
      <t>(%)</t>
    </r>
  </si>
  <si>
    <r>
      <t xml:space="preserve">  Female Citizens Employed to Total Citizens Employed Proportion </t>
    </r>
    <r>
      <rPr>
        <sz val="11"/>
        <color theme="1"/>
        <rFont val="Arial"/>
        <family val="2"/>
      </rPr>
      <t>(%)</t>
    </r>
  </si>
  <si>
    <r>
      <t xml:space="preserve">  Total Citizens Labour Force</t>
    </r>
    <r>
      <rPr>
        <sz val="11"/>
        <color theme="1"/>
        <rFont val="Arial"/>
        <family val="2"/>
      </rPr>
      <t xml:space="preserve"> (000)</t>
    </r>
  </si>
  <si>
    <r>
      <t xml:space="preserve">  Percent of Citizens Labour Force to Total Labour Force  </t>
    </r>
    <r>
      <rPr>
        <sz val="11"/>
        <color theme="1"/>
        <rFont val="Arial"/>
        <family val="2"/>
      </rPr>
      <t>(%)</t>
    </r>
  </si>
  <si>
    <r>
      <t xml:space="preserve">  Female Citizens in Citizens Labour Force</t>
    </r>
    <r>
      <rPr>
        <sz val="11"/>
        <color theme="1"/>
        <rFont val="Arial"/>
        <family val="2"/>
      </rPr>
      <t xml:space="preserve"> (%)</t>
    </r>
  </si>
  <si>
    <r>
      <t xml:space="preserve">  Proportion of Female Citizens Employed to Total Citizens Employed  </t>
    </r>
    <r>
      <rPr>
        <sz val="11"/>
        <color theme="1"/>
        <rFont val="Arial"/>
        <family val="2"/>
      </rPr>
      <t>(%)</t>
    </r>
  </si>
  <si>
    <r>
      <t xml:space="preserve">  Proportion of Female Citizens Unemployed to Total Citizens Unemployed  </t>
    </r>
    <r>
      <rPr>
        <sz val="11"/>
        <color theme="1"/>
        <rFont val="Arial"/>
        <family val="2"/>
      </rPr>
      <t>(%)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</si>
</sst>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"/>
    <numFmt numFmtId="167" formatCode="_(* #,##0.0_);_(* \(#,##0.0\);_(* &quot;-&quot;??_);_(@_)"/>
  </numFmts>
  <fonts count="4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9"/>
      <color theme="1"/>
      <name val="Arial"/>
      <family val="2"/>
    </font>
    <font>
      <b/>
      <sz val="12"/>
      <color rgb="FF000000"/>
      <name val="Arial"/>
      <family val="2"/>
    </font>
    <font>
      <sz val="12"/>
      <color theme="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color theme="1"/>
      <name val="GE SS Text Bold"/>
      <family val="1"/>
      <charset val="178"/>
    </font>
    <font>
      <b/>
      <sz val="14"/>
      <color theme="1"/>
      <name val="Cambria"/>
      <family val="1"/>
      <scheme val="major"/>
    </font>
    <font>
      <b/>
      <sz val="12"/>
      <color theme="1"/>
      <name val="Calibri"/>
      <family val="2"/>
    </font>
    <font>
      <sz val="14"/>
      <color theme="1"/>
      <name val="GE SS Text Bold"/>
      <family val="1"/>
      <charset val="178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name val="Calibri"/>
      <family val="2"/>
      <scheme val="minor"/>
    </font>
    <font>
      <sz val="12"/>
      <color rgb="FFAEAAAA"/>
      <name val="Arial"/>
      <family val="2"/>
    </font>
    <font>
      <sz val="12"/>
      <color rgb="FFAEAAAA"/>
      <name val="Calibri"/>
      <family val="2"/>
      <scheme val="minor"/>
    </font>
    <font>
      <b/>
      <sz val="12"/>
      <color theme="1"/>
      <name val="GE SS Text Bold"/>
      <family val="1"/>
      <charset val="178"/>
    </font>
    <font>
      <sz val="11"/>
      <color theme="1"/>
      <name val="Calibri"/>
      <family val="2"/>
      <scheme val="minor"/>
    </font>
    <font>
      <b/>
      <sz val="14"/>
      <name val="GE SS Text Bold"/>
      <family val="1"/>
      <charset val="178"/>
    </font>
    <font>
      <b/>
      <sz val="14"/>
      <name val="Arial"/>
      <family val="2"/>
    </font>
    <font>
      <b/>
      <sz val="11"/>
      <color theme="0" tint="-0.499984740745262"/>
      <name val="Arial"/>
      <family val="2"/>
    </font>
    <font>
      <b/>
      <sz val="10"/>
      <color theme="0" tint="-0.499984740745262"/>
      <name val="Arial"/>
      <family val="2"/>
    </font>
    <font>
      <sz val="8"/>
      <color theme="1"/>
      <name val="Arial"/>
      <family val="2"/>
    </font>
    <font>
      <sz val="10"/>
      <color theme="0" tint="-0.34998626667073579"/>
      <name val="Arial"/>
      <family val="2"/>
    </font>
    <font>
      <sz val="10"/>
      <color theme="0" tint="-0.249977111117893"/>
      <name val="Arial"/>
      <family val="2"/>
    </font>
    <font>
      <b/>
      <sz val="10"/>
      <color theme="0" tint="-0.249977111117893"/>
      <name val="Arial"/>
      <family val="2"/>
    </font>
    <font>
      <sz val="11"/>
      <color rgb="FFAEAAAA"/>
      <name val="Arial"/>
      <family val="2"/>
    </font>
    <font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9"/>
      <color theme="0" tint="-0.499984740745262"/>
      <name val="Arial"/>
      <family val="2"/>
    </font>
    <font>
      <b/>
      <sz val="16"/>
      <color theme="2" tint="-0.499984740745262"/>
      <name val="Arial"/>
      <family val="2"/>
    </font>
    <font>
      <b/>
      <sz val="10"/>
      <color theme="0" tint="-0.34998626667073579"/>
      <name val="Arial"/>
      <family val="2"/>
    </font>
    <font>
      <sz val="11"/>
      <color theme="0" tint="-0.249977111117893"/>
      <name val="Arial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medium">
        <color rgb="FFFFFFFF"/>
      </left>
      <right/>
      <top/>
      <bottom/>
      <diagonal/>
    </border>
    <border>
      <left/>
      <right style="medium">
        <color rgb="FFFFFFFF"/>
      </right>
      <top/>
      <bottom/>
      <diagonal/>
    </border>
    <border>
      <left/>
      <right style="thick">
        <color rgb="FFE3A599"/>
      </right>
      <top/>
      <bottom/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/>
      <bottom/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/>
      <top/>
      <bottom style="medium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medium">
        <color theme="4" tint="0.39994506668294322"/>
      </top>
      <bottom/>
      <diagonal/>
    </border>
    <border>
      <left/>
      <right/>
      <top/>
      <bottom style="medium">
        <color theme="3" tint="0.59996337778862885"/>
      </bottom>
      <diagonal/>
    </border>
    <border>
      <left style="medium">
        <color theme="0"/>
      </left>
      <right/>
      <top/>
      <bottom style="medium">
        <color theme="3" tint="0.59996337778862885"/>
      </bottom>
      <diagonal/>
    </border>
    <border>
      <left style="medium">
        <color theme="0" tint="-4.9989318521683403E-2"/>
      </left>
      <right/>
      <top/>
      <bottom/>
      <diagonal/>
    </border>
    <border>
      <left style="medium">
        <color theme="0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/>
      <right style="medium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rgb="FFFFFFFF"/>
      </right>
      <top style="medium">
        <color theme="0"/>
      </top>
      <bottom/>
      <diagonal/>
    </border>
    <border>
      <left style="medium">
        <color rgb="FFFFFFFF"/>
      </left>
      <right/>
      <top style="medium">
        <color theme="0"/>
      </top>
      <bottom/>
      <diagonal/>
    </border>
    <border>
      <left style="medium">
        <color theme="0"/>
      </left>
      <right/>
      <top style="medium">
        <color theme="0"/>
      </top>
      <bottom/>
      <diagonal/>
    </border>
    <border>
      <left style="medium">
        <color theme="0"/>
      </left>
      <right style="medium">
        <color rgb="FFFFFFFF"/>
      </right>
      <top/>
      <bottom style="medium">
        <color theme="0"/>
      </bottom>
      <diagonal/>
    </border>
    <border>
      <left style="medium">
        <color rgb="FFFFFFFF"/>
      </left>
      <right/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medium">
        <color theme="0"/>
      </left>
      <right style="medium">
        <color theme="0"/>
      </right>
      <top/>
      <bottom style="medium">
        <color theme="3" tint="0.59996337778862885"/>
      </bottom>
      <diagonal/>
    </border>
    <border>
      <left/>
      <right/>
      <top style="medium">
        <color theme="3" tint="0.59996337778862885"/>
      </top>
      <bottom/>
      <diagonal/>
    </border>
  </borders>
  <cellStyleXfs count="3">
    <xf numFmtId="0" fontId="0" fillId="0" borderId="0"/>
    <xf numFmtId="43" fontId="28" fillId="0" borderId="0" applyFont="0" applyFill="0" applyBorder="0" applyAlignment="0" applyProtection="0"/>
    <xf numFmtId="0" fontId="14" fillId="0" borderId="0"/>
  </cellStyleXfs>
  <cellXfs count="397">
    <xf numFmtId="0" fontId="0" fillId="0" borderId="0" xfId="0"/>
    <xf numFmtId="0" fontId="0" fillId="0" borderId="0" xfId="0" applyAlignment="1">
      <alignment horizontal="centerContinuous"/>
    </xf>
    <xf numFmtId="0" fontId="1" fillId="0" borderId="0" xfId="0" applyFont="1" applyBorder="1" applyAlignment="1">
      <alignment horizontal="center" vertical="center" wrapText="1" readingOrder="2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3" fontId="4" fillId="0" borderId="0" xfId="0" applyNumberFormat="1" applyFont="1" applyBorder="1" applyAlignment="1">
      <alignment horizontal="right" vertical="center" wrapText="1" readingOrder="2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 readingOrder="2"/>
    </xf>
    <xf numFmtId="0" fontId="0" fillId="0" borderId="0" xfId="0" applyAlignment="1"/>
    <xf numFmtId="0" fontId="12" fillId="0" borderId="0" xfId="0" applyFont="1" applyBorder="1" applyAlignment="1">
      <alignment horizontal="right" vertical="center" wrapText="1" readingOrder="2"/>
    </xf>
    <xf numFmtId="0" fontId="4" fillId="0" borderId="0" xfId="0" applyFont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 wrapText="1" readingOrder="2"/>
    </xf>
    <xf numFmtId="4" fontId="4" fillId="0" borderId="0" xfId="0" applyNumberFormat="1" applyFont="1" applyBorder="1" applyAlignment="1">
      <alignment vertical="center" wrapText="1" readingOrder="2"/>
    </xf>
    <xf numFmtId="0" fontId="4" fillId="0" borderId="0" xfId="0" applyFont="1" applyAlignment="1">
      <alignment vertical="center" wrapText="1" readingOrder="2"/>
    </xf>
    <xf numFmtId="0" fontId="0" fillId="0" borderId="0" xfId="0" applyAlignment="1">
      <alignment vertical="top"/>
    </xf>
    <xf numFmtId="0" fontId="3" fillId="0" borderId="0" xfId="0" applyFont="1" applyBorder="1" applyAlignment="1">
      <alignment horizontal="right" vertical="center" wrapText="1" readingOrder="2"/>
    </xf>
    <xf numFmtId="0" fontId="0" fillId="0" borderId="0" xfId="0" applyAlignment="1">
      <alignment horizontal="left"/>
    </xf>
    <xf numFmtId="0" fontId="5" fillId="0" borderId="0" xfId="0" applyFont="1" applyBorder="1" applyAlignment="1">
      <alignment horizontal="right" vertical="center" wrapText="1" readingOrder="2"/>
    </xf>
    <xf numFmtId="3" fontId="4" fillId="0" borderId="0" xfId="0" applyNumberFormat="1" applyFont="1" applyBorder="1" applyAlignment="1">
      <alignment horizontal="left" vertical="center" wrapText="1" readingOrder="2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left" vertical="center" wrapText="1" readingOrder="2"/>
    </xf>
    <xf numFmtId="3" fontId="4" fillId="0" borderId="0" xfId="0" applyNumberFormat="1" applyFont="1" applyBorder="1" applyAlignment="1">
      <alignment vertical="center" wrapText="1" readingOrder="2"/>
    </xf>
    <xf numFmtId="0" fontId="8" fillId="0" borderId="0" xfId="0" applyFont="1" applyBorder="1" applyAlignment="1">
      <alignment horizontal="left" vertical="center" wrapText="1" indent="1"/>
    </xf>
    <xf numFmtId="3" fontId="12" fillId="0" borderId="0" xfId="0" applyNumberFormat="1" applyFont="1" applyBorder="1" applyAlignment="1">
      <alignment horizontal="left" vertical="center" wrapText="1"/>
    </xf>
    <xf numFmtId="0" fontId="12" fillId="0" borderId="0" xfId="0" applyFont="1" applyBorder="1" applyAlignment="1">
      <alignment vertical="center" wrapText="1"/>
    </xf>
    <xf numFmtId="0" fontId="13" fillId="0" borderId="0" xfId="0" applyFont="1" applyAlignment="1">
      <alignment horizontal="centerContinuous"/>
    </xf>
    <xf numFmtId="0" fontId="16" fillId="0" borderId="0" xfId="0" applyFont="1" applyAlignment="1">
      <alignment horizontal="centerContinuous" vertical="center"/>
    </xf>
    <xf numFmtId="0" fontId="12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horizontal="right" vertical="center" wrapText="1" readingOrder="2"/>
    </xf>
    <xf numFmtId="0" fontId="10" fillId="0" borderId="0" xfId="0" applyFont="1" applyBorder="1" applyAlignment="1">
      <alignment horizontal="right" vertical="center" wrapText="1" readingOrder="2"/>
    </xf>
    <xf numFmtId="0" fontId="10" fillId="0" borderId="0" xfId="0" applyFont="1" applyBorder="1" applyAlignment="1">
      <alignment vertical="center" wrapText="1" readingOrder="2"/>
    </xf>
    <xf numFmtId="0" fontId="20" fillId="0" borderId="0" xfId="0" applyFont="1"/>
    <xf numFmtId="0" fontId="22" fillId="0" borderId="0" xfId="0" applyFont="1"/>
    <xf numFmtId="0" fontId="22" fillId="0" borderId="0" xfId="0" applyFont="1" applyAlignment="1">
      <alignment horizontal="centerContinuous"/>
    </xf>
    <xf numFmtId="0" fontId="22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 readingOrder="2"/>
    </xf>
    <xf numFmtId="0" fontId="10" fillId="0" borderId="0" xfId="0" applyFont="1"/>
    <xf numFmtId="0" fontId="10" fillId="0" borderId="0" xfId="0" applyFont="1" applyBorder="1" applyAlignment="1">
      <alignment horizontal="right" vertical="center" wrapText="1" indent="1" readingOrder="2"/>
    </xf>
    <xf numFmtId="164" fontId="0" fillId="0" borderId="0" xfId="0" applyNumberFormat="1"/>
    <xf numFmtId="164" fontId="10" fillId="0" borderId="0" xfId="0" applyNumberFormat="1" applyFont="1" applyBorder="1" applyAlignment="1">
      <alignment horizontal="left" vertical="center" wrapText="1" readingOrder="2"/>
    </xf>
    <xf numFmtId="164" fontId="4" fillId="0" borderId="0" xfId="0" applyNumberFormat="1" applyFont="1" applyBorder="1" applyAlignment="1">
      <alignment horizontal="left" vertical="center" wrapText="1" readingOrder="2"/>
    </xf>
    <xf numFmtId="164" fontId="10" fillId="0" borderId="0" xfId="0" applyNumberFormat="1" applyFont="1" applyBorder="1" applyAlignment="1">
      <alignment vertical="center" wrapText="1" readingOrder="2"/>
    </xf>
    <xf numFmtId="0" fontId="25" fillId="0" borderId="0" xfId="0" applyFont="1" applyBorder="1" applyAlignment="1">
      <alignment horizontal="right" vertical="center" wrapText="1" readingOrder="2"/>
    </xf>
    <xf numFmtId="0" fontId="10" fillId="0" borderId="0" xfId="0" applyFont="1" applyBorder="1" applyAlignment="1">
      <alignment horizontal="right" vertical="top" wrapText="1" indent="1" readingOrder="1"/>
    </xf>
    <xf numFmtId="0" fontId="26" fillId="0" borderId="0" xfId="0" applyFont="1" applyBorder="1" applyAlignment="1">
      <alignment horizontal="right" vertical="center" wrapText="1" readingOrder="2"/>
    </xf>
    <xf numFmtId="0" fontId="6" fillId="0" borderId="0" xfId="0" applyFont="1" applyBorder="1" applyAlignment="1">
      <alignment horizontal="right" vertical="center" wrapText="1" readingOrder="2"/>
    </xf>
    <xf numFmtId="0" fontId="7" fillId="0" borderId="0" xfId="0" applyFont="1" applyBorder="1" applyAlignment="1">
      <alignment horizontal="right" vertical="center" wrapText="1" readingOrder="2"/>
    </xf>
    <xf numFmtId="0" fontId="6" fillId="0" borderId="0" xfId="0" applyFont="1" applyBorder="1" applyAlignment="1">
      <alignment vertical="center" wrapText="1" readingOrder="2"/>
    </xf>
    <xf numFmtId="0" fontId="10" fillId="4" borderId="0" xfId="0" applyFont="1" applyFill="1" applyBorder="1" applyAlignment="1">
      <alignment horizontal="right" vertical="center" wrapText="1"/>
    </xf>
    <xf numFmtId="0" fontId="10" fillId="4" borderId="0" xfId="0" applyFont="1" applyFill="1" applyBorder="1" applyAlignment="1">
      <alignment horizontal="right" vertical="center" wrapText="1" readingOrder="2"/>
    </xf>
    <xf numFmtId="0" fontId="10" fillId="4" borderId="0" xfId="0" applyFont="1" applyFill="1" applyBorder="1" applyAlignment="1">
      <alignment horizontal="left" vertical="center" wrapText="1" readingOrder="2"/>
    </xf>
    <xf numFmtId="0" fontId="1" fillId="4" borderId="0" xfId="0" applyFont="1" applyFill="1" applyBorder="1" applyAlignment="1">
      <alignment horizontal="left" vertical="center" wrapText="1" readingOrder="2"/>
    </xf>
    <xf numFmtId="0" fontId="3" fillId="4" borderId="0" xfId="0" applyFont="1" applyFill="1" applyBorder="1" applyAlignment="1">
      <alignment horizontal="left" vertical="center" wrapText="1" readingOrder="2"/>
    </xf>
    <xf numFmtId="0" fontId="4" fillId="4" borderId="0" xfId="0" applyFont="1" applyFill="1" applyBorder="1" applyAlignment="1">
      <alignment horizontal="right" vertical="center" wrapText="1" readingOrder="2"/>
    </xf>
    <xf numFmtId="0" fontId="4" fillId="4" borderId="0" xfId="0" applyFont="1" applyFill="1" applyBorder="1" applyAlignment="1">
      <alignment horizontal="left" vertical="center" wrapText="1" readingOrder="2"/>
    </xf>
    <xf numFmtId="0" fontId="12" fillId="4" borderId="0" xfId="0" applyFont="1" applyFill="1" applyBorder="1" applyAlignment="1">
      <alignment horizontal="right" vertical="center" wrapText="1" readingOrder="2"/>
    </xf>
    <xf numFmtId="0" fontId="12" fillId="4" borderId="0" xfId="0" applyFont="1" applyFill="1" applyBorder="1" applyAlignment="1">
      <alignment horizontal="left" vertical="center" wrapText="1" readingOrder="2"/>
    </xf>
    <xf numFmtId="0" fontId="1" fillId="4" borderId="0" xfId="0" applyFont="1" applyFill="1" applyBorder="1" applyAlignment="1">
      <alignment vertical="center" wrapText="1" readingOrder="2"/>
    </xf>
    <xf numFmtId="0" fontId="6" fillId="4" borderId="0" xfId="0" applyFont="1" applyFill="1" applyBorder="1" applyAlignment="1">
      <alignment horizontal="right" vertical="center" wrapText="1"/>
    </xf>
    <xf numFmtId="0" fontId="7" fillId="4" borderId="0" xfId="0" applyFont="1" applyFill="1" applyBorder="1" applyAlignment="1">
      <alignment horizontal="right" vertical="center" wrapText="1"/>
    </xf>
    <xf numFmtId="0" fontId="6" fillId="4" borderId="0" xfId="0" applyFont="1" applyFill="1" applyBorder="1" applyAlignment="1">
      <alignment vertical="center" wrapText="1" readingOrder="2"/>
    </xf>
    <xf numFmtId="0" fontId="6" fillId="4" borderId="0" xfId="0" applyFont="1" applyFill="1" applyBorder="1" applyAlignment="1">
      <alignment horizontal="right" vertical="center" wrapText="1" readingOrder="2"/>
    </xf>
    <xf numFmtId="0" fontId="7" fillId="4" borderId="0" xfId="0" applyFont="1" applyFill="1" applyBorder="1" applyAlignment="1">
      <alignment horizontal="right" vertical="center" wrapText="1" readingOrder="2"/>
    </xf>
    <xf numFmtId="0" fontId="15" fillId="4" borderId="0" xfId="0" applyFont="1" applyFill="1" applyBorder="1" applyAlignment="1">
      <alignment vertical="center" wrapText="1" readingOrder="2"/>
    </xf>
    <xf numFmtId="0" fontId="15" fillId="4" borderId="0" xfId="0" applyFont="1" applyFill="1" applyBorder="1" applyAlignment="1">
      <alignment horizontal="right" vertical="center" wrapText="1" readingOrder="2"/>
    </xf>
    <xf numFmtId="0" fontId="19" fillId="4" borderId="0" xfId="0" applyFont="1" applyFill="1" applyBorder="1" applyAlignment="1">
      <alignment horizontal="right" vertical="center" wrapText="1" readingOrder="2"/>
    </xf>
    <xf numFmtId="0" fontId="10" fillId="0" borderId="8" xfId="0" applyFont="1" applyBorder="1" applyAlignment="1">
      <alignment horizontal="right" vertical="top" wrapText="1" indent="1" readingOrder="1"/>
    </xf>
    <xf numFmtId="0" fontId="10" fillId="0" borderId="8" xfId="0" applyFont="1" applyBorder="1" applyAlignment="1">
      <alignment horizontal="right" vertical="top" wrapText="1" readingOrder="2"/>
    </xf>
    <xf numFmtId="0" fontId="5" fillId="0" borderId="8" xfId="0" applyFont="1" applyBorder="1" applyAlignment="1">
      <alignment vertical="top" wrapText="1" readingOrder="2"/>
    </xf>
    <xf numFmtId="0" fontId="10" fillId="0" borderId="8" xfId="0" applyFont="1" applyBorder="1" applyAlignment="1">
      <alignment horizontal="right" vertical="center" wrapText="1" indent="1" readingOrder="2"/>
    </xf>
    <xf numFmtId="0" fontId="5" fillId="0" borderId="8" xfId="0" applyFont="1" applyBorder="1" applyAlignment="1">
      <alignment horizontal="left" vertical="center" wrapText="1" indent="1" readingOrder="1"/>
    </xf>
    <xf numFmtId="0" fontId="1" fillId="5" borderId="1" xfId="0" applyFont="1" applyFill="1" applyBorder="1" applyAlignment="1">
      <alignment horizontal="right" readingOrder="2"/>
    </xf>
    <xf numFmtId="0" fontId="1" fillId="5" borderId="1" xfId="0" applyFont="1" applyFill="1" applyBorder="1" applyAlignment="1">
      <alignment horizontal="right" vertical="top"/>
    </xf>
    <xf numFmtId="0" fontId="1" fillId="5" borderId="7" xfId="0" applyFont="1" applyFill="1" applyBorder="1" applyAlignment="1">
      <alignment horizontal="right" vertical="center" wrapText="1"/>
    </xf>
    <xf numFmtId="0" fontId="1" fillId="5" borderId="5" xfId="0" applyFont="1" applyFill="1" applyBorder="1" applyAlignment="1">
      <alignment horizontal="right" vertical="center"/>
    </xf>
    <xf numFmtId="0" fontId="5" fillId="0" borderId="8" xfId="0" applyFont="1" applyBorder="1" applyAlignment="1">
      <alignment horizontal="left" vertical="center" wrapText="1" indent="1"/>
    </xf>
    <xf numFmtId="0" fontId="5" fillId="0" borderId="0" xfId="0" applyFont="1" applyBorder="1" applyAlignment="1">
      <alignment vertical="top" wrapText="1" readingOrder="2"/>
    </xf>
    <xf numFmtId="0" fontId="1" fillId="5" borderId="6" xfId="0" applyFont="1" applyFill="1" applyBorder="1" applyAlignment="1">
      <alignment horizontal="right" vertical="center" wrapText="1"/>
    </xf>
    <xf numFmtId="0" fontId="1" fillId="5" borderId="6" xfId="0" applyFont="1" applyFill="1" applyBorder="1" applyAlignment="1">
      <alignment horizontal="right" vertical="center"/>
    </xf>
    <xf numFmtId="164" fontId="6" fillId="0" borderId="0" xfId="0" applyNumberFormat="1" applyFont="1" applyBorder="1" applyAlignment="1">
      <alignment vertical="center" wrapText="1" readingOrder="2"/>
    </xf>
    <xf numFmtId="0" fontId="0" fillId="4" borderId="0" xfId="0" applyFill="1" applyBorder="1"/>
    <xf numFmtId="0" fontId="1" fillId="4" borderId="0" xfId="0" applyFont="1" applyFill="1" applyBorder="1" applyAlignment="1">
      <alignment horizontal="right" vertical="center" wrapText="1"/>
    </xf>
    <xf numFmtId="3" fontId="2" fillId="0" borderId="0" xfId="0" applyNumberFormat="1" applyFont="1" applyFill="1" applyBorder="1" applyAlignment="1">
      <alignment horizontal="left" vertical="center" wrapText="1" readingOrder="2"/>
    </xf>
    <xf numFmtId="0" fontId="10" fillId="0" borderId="8" xfId="0" applyFont="1" applyBorder="1" applyAlignment="1">
      <alignment wrapText="1"/>
    </xf>
    <xf numFmtId="0" fontId="0" fillId="0" borderId="8" xfId="0" applyBorder="1" applyAlignment="1">
      <alignment vertical="center"/>
    </xf>
    <xf numFmtId="3" fontId="0" fillId="0" borderId="8" xfId="0" applyNumberFormat="1" applyBorder="1" applyAlignment="1">
      <alignment vertical="center"/>
    </xf>
    <xf numFmtId="0" fontId="0" fillId="0" borderId="8" xfId="0" applyBorder="1" applyAlignment="1">
      <alignment horizontal="right" vertical="top"/>
    </xf>
    <xf numFmtId="3" fontId="0" fillId="0" borderId="8" xfId="0" applyNumberForma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0" fillId="0" borderId="0" xfId="0" applyFont="1" applyAlignment="1">
      <alignment horizontal="center"/>
    </xf>
    <xf numFmtId="3" fontId="4" fillId="0" borderId="0" xfId="0" applyNumberFormat="1" applyFont="1" applyFill="1" applyBorder="1" applyAlignment="1">
      <alignment vertical="center" wrapText="1" readingOrder="2"/>
    </xf>
    <xf numFmtId="4" fontId="4" fillId="0" borderId="0" xfId="0" applyNumberFormat="1" applyFont="1" applyBorder="1" applyAlignment="1">
      <alignment horizontal="right" vertical="center" wrapText="1" readingOrder="2"/>
    </xf>
    <xf numFmtId="0" fontId="3" fillId="4" borderId="0" xfId="0" applyFont="1" applyFill="1" applyBorder="1" applyAlignment="1">
      <alignment vertical="center" wrapText="1" readingOrder="2"/>
    </xf>
    <xf numFmtId="0" fontId="5" fillId="4" borderId="0" xfId="0" applyFont="1" applyFill="1" applyBorder="1" applyAlignment="1">
      <alignment vertical="center" wrapText="1" readingOrder="2"/>
    </xf>
    <xf numFmtId="0" fontId="3" fillId="0" borderId="0" xfId="0" applyFont="1" applyBorder="1" applyAlignment="1">
      <alignment horizontal="center" vertical="center" wrapText="1" readingOrder="2"/>
    </xf>
    <xf numFmtId="0" fontId="3" fillId="4" borderId="0" xfId="0" applyFont="1" applyFill="1" applyBorder="1" applyAlignment="1">
      <alignment vertical="center" wrapText="1"/>
    </xf>
    <xf numFmtId="0" fontId="3" fillId="4" borderId="0" xfId="0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horizontal="right" vertical="center" wrapText="1" readingOrder="2"/>
    </xf>
    <xf numFmtId="0" fontId="4" fillId="0" borderId="0" xfId="0" applyFont="1" applyBorder="1" applyAlignment="1">
      <alignment horizontal="right" vertical="center" wrapText="1" readingOrder="1"/>
    </xf>
    <xf numFmtId="0" fontId="3" fillId="4" borderId="0" xfId="0" applyFont="1" applyFill="1" applyBorder="1" applyAlignment="1">
      <alignment vertical="center"/>
    </xf>
    <xf numFmtId="0" fontId="31" fillId="2" borderId="0" xfId="0" applyFont="1" applyFill="1" applyBorder="1" applyAlignment="1">
      <alignment horizontal="right" vertical="center" wrapText="1" indent="1" readingOrder="2"/>
    </xf>
    <xf numFmtId="164" fontId="32" fillId="2" borderId="0" xfId="0" applyNumberFormat="1" applyFont="1" applyFill="1" applyBorder="1" applyAlignment="1">
      <alignment vertical="center" wrapText="1" readingOrder="1"/>
    </xf>
    <xf numFmtId="0" fontId="32" fillId="2" borderId="0" xfId="0" applyFont="1" applyFill="1" applyBorder="1" applyAlignment="1">
      <alignment horizontal="left" vertical="center" wrapText="1" indent="1" readingOrder="1"/>
    </xf>
    <xf numFmtId="0" fontId="31" fillId="2" borderId="0" xfId="0" applyFont="1" applyFill="1" applyBorder="1" applyAlignment="1">
      <alignment horizontal="left" vertical="center" wrapText="1" indent="1" readingOrder="2"/>
    </xf>
    <xf numFmtId="0" fontId="10" fillId="0" borderId="12" xfId="0" applyFont="1" applyBorder="1" applyAlignment="1">
      <alignment horizontal="right" vertical="center" wrapText="1" indent="1" readingOrder="2"/>
    </xf>
    <xf numFmtId="165" fontId="4" fillId="0" borderId="12" xfId="1" applyNumberFormat="1" applyFont="1" applyBorder="1" applyAlignment="1">
      <alignment vertical="center" wrapText="1" readingOrder="1"/>
    </xf>
    <xf numFmtId="0" fontId="5" fillId="0" borderId="12" xfId="0" applyFont="1" applyBorder="1" applyAlignment="1">
      <alignment horizontal="left" vertical="center" wrapText="1" indent="1"/>
    </xf>
    <xf numFmtId="0" fontId="10" fillId="0" borderId="0" xfId="0" applyFont="1" applyBorder="1" applyAlignment="1">
      <alignment horizontal="right" vertical="center" wrapText="1" indent="1" readingOrder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top" wrapText="1"/>
    </xf>
    <xf numFmtId="3" fontId="4" fillId="0" borderId="13" xfId="0" applyNumberFormat="1" applyFont="1" applyBorder="1" applyAlignment="1">
      <alignment horizontal="left" vertical="center" wrapText="1" readingOrder="2"/>
    </xf>
    <xf numFmtId="0" fontId="4" fillId="0" borderId="13" xfId="0" applyFont="1" applyBorder="1" applyAlignment="1">
      <alignment horizontal="right" vertical="center" wrapText="1" readingOrder="2"/>
    </xf>
    <xf numFmtId="166" fontId="4" fillId="0" borderId="0" xfId="0" applyNumberFormat="1" applyFont="1" applyBorder="1" applyAlignment="1">
      <alignment horizontal="left" vertical="center" wrapText="1" readingOrder="2"/>
    </xf>
    <xf numFmtId="0" fontId="0" fillId="0" borderId="0" xfId="0" applyBorder="1" applyAlignment="1">
      <alignment horizontal="centerContinuous"/>
    </xf>
    <xf numFmtId="0" fontId="0" fillId="0" borderId="0" xfId="0" applyBorder="1" applyAlignment="1">
      <alignment horizontal="left"/>
    </xf>
    <xf numFmtId="0" fontId="1" fillId="0" borderId="0" xfId="0" applyFont="1" applyBorder="1" applyAlignment="1">
      <alignment horizontal="left" vertical="center" wrapText="1" readingOrder="2"/>
    </xf>
    <xf numFmtId="0" fontId="8" fillId="0" borderId="0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165" fontId="12" fillId="4" borderId="0" xfId="1" applyNumberFormat="1" applyFont="1" applyFill="1" applyBorder="1" applyAlignment="1">
      <alignment horizontal="left" vertical="center" wrapText="1" readingOrder="1"/>
    </xf>
    <xf numFmtId="167" fontId="12" fillId="4" borderId="0" xfId="1" applyNumberFormat="1" applyFont="1" applyFill="1" applyBorder="1" applyAlignment="1">
      <alignment horizontal="left" vertical="center" wrapText="1" readingOrder="1"/>
    </xf>
    <xf numFmtId="0" fontId="20" fillId="0" borderId="0" xfId="0" applyFont="1" applyAlignment="1">
      <alignment horizontal="center"/>
    </xf>
    <xf numFmtId="166" fontId="4" fillId="0" borderId="13" xfId="0" applyNumberFormat="1" applyFont="1" applyBorder="1" applyAlignment="1">
      <alignment horizontal="left" vertical="center" wrapText="1" readingOrder="2"/>
    </xf>
    <xf numFmtId="0" fontId="4" fillId="0" borderId="0" xfId="0" applyNumberFormat="1" applyFont="1" applyBorder="1" applyAlignment="1">
      <alignment horizontal="left" vertical="center" wrapText="1" readingOrder="2"/>
    </xf>
    <xf numFmtId="0" fontId="12" fillId="0" borderId="0" xfId="0" applyFont="1" applyBorder="1" applyAlignment="1">
      <alignment horizontal="left" vertical="center" wrapText="1" readingOrder="2"/>
    </xf>
    <xf numFmtId="43" fontId="4" fillId="0" borderId="0" xfId="0" applyNumberFormat="1" applyFont="1" applyBorder="1" applyAlignment="1">
      <alignment horizontal="right" vertical="center" wrapText="1" readingOrder="1"/>
    </xf>
    <xf numFmtId="164" fontId="4" fillId="0" borderId="13" xfId="0" applyNumberFormat="1" applyFont="1" applyBorder="1" applyAlignment="1">
      <alignment horizontal="left" vertical="center" wrapText="1" readingOrder="2"/>
    </xf>
    <xf numFmtId="3" fontId="2" fillId="0" borderId="13" xfId="0" applyNumberFormat="1" applyFont="1" applyBorder="1" applyAlignment="1">
      <alignment horizontal="left" vertical="center" wrapText="1" readingOrder="2"/>
    </xf>
    <xf numFmtId="3" fontId="4" fillId="0" borderId="0" xfId="0" applyNumberFormat="1" applyFont="1" applyBorder="1" applyAlignment="1">
      <alignment vertical="center" wrapText="1" readingOrder="1"/>
    </xf>
    <xf numFmtId="0" fontId="22" fillId="0" borderId="0" xfId="0" applyFont="1" applyAlignment="1">
      <alignment horizontal="centerContinuous" wrapText="1"/>
    </xf>
    <xf numFmtId="0" fontId="22" fillId="0" borderId="0" xfId="0" applyFont="1" applyAlignment="1">
      <alignment wrapText="1"/>
    </xf>
    <xf numFmtId="3" fontId="4" fillId="0" borderId="13" xfId="0" applyNumberFormat="1" applyFont="1" applyBorder="1" applyAlignment="1">
      <alignment horizontal="left" vertical="center" wrapText="1"/>
    </xf>
    <xf numFmtId="0" fontId="4" fillId="0" borderId="13" xfId="0" applyFont="1" applyBorder="1" applyAlignment="1">
      <alignment horizontal="right" vertical="center" wrapText="1"/>
    </xf>
    <xf numFmtId="166" fontId="12" fillId="0" borderId="0" xfId="0" applyNumberFormat="1" applyFont="1" applyBorder="1" applyAlignment="1">
      <alignment horizontal="left" vertical="center" wrapText="1"/>
    </xf>
    <xf numFmtId="0" fontId="1" fillId="4" borderId="0" xfId="0" applyFont="1" applyFill="1" applyBorder="1" applyAlignment="1">
      <alignment horizontal="left" vertical="center" wrapText="1"/>
    </xf>
    <xf numFmtId="166" fontId="4" fillId="0" borderId="0" xfId="0" applyNumberFormat="1" applyFont="1" applyBorder="1" applyAlignment="1">
      <alignment horizontal="left" vertical="center" wrapText="1"/>
    </xf>
    <xf numFmtId="164" fontId="10" fillId="0" borderId="13" xfId="0" applyNumberFormat="1" applyFont="1" applyBorder="1" applyAlignment="1">
      <alignment vertical="center" wrapText="1" readingOrder="2"/>
    </xf>
    <xf numFmtId="0" fontId="10" fillId="0" borderId="13" xfId="0" applyFont="1" applyBorder="1" applyAlignment="1">
      <alignment horizontal="right" vertical="top" wrapText="1" readingOrder="2"/>
    </xf>
    <xf numFmtId="164" fontId="10" fillId="0" borderId="13" xfId="0" applyNumberFormat="1" applyFont="1" applyBorder="1" applyAlignment="1">
      <alignment horizontal="left" vertical="center" wrapText="1" readingOrder="2"/>
    </xf>
    <xf numFmtId="0" fontId="25" fillId="0" borderId="13" xfId="0" applyFont="1" applyBorder="1" applyAlignment="1">
      <alignment horizontal="right" vertical="center" wrapText="1" readingOrder="2"/>
    </xf>
    <xf numFmtId="0" fontId="26" fillId="0" borderId="13" xfId="0" applyFont="1" applyBorder="1" applyAlignment="1">
      <alignment horizontal="right" vertical="center" wrapText="1" readingOrder="2"/>
    </xf>
    <xf numFmtId="166" fontId="4" fillId="0" borderId="13" xfId="0" applyNumberFormat="1" applyFont="1" applyBorder="1" applyAlignment="1">
      <alignment horizontal="left" vertical="center" wrapText="1"/>
    </xf>
    <xf numFmtId="164" fontId="32" fillId="2" borderId="0" xfId="0" applyNumberFormat="1" applyFont="1" applyFill="1" applyBorder="1" applyAlignment="1">
      <alignment horizontal="right" vertical="center" wrapText="1" readingOrder="1"/>
    </xf>
    <xf numFmtId="165" fontId="0" fillId="0" borderId="0" xfId="1" applyNumberFormat="1" applyFont="1"/>
    <xf numFmtId="0" fontId="14" fillId="0" borderId="13" xfId="0" applyFont="1" applyBorder="1" applyAlignment="1">
      <alignment horizontal="right" vertical="center" wrapText="1" readingOrder="2"/>
    </xf>
    <xf numFmtId="167" fontId="4" fillId="0" borderId="0" xfId="0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left" vertical="center" wrapText="1"/>
    </xf>
    <xf numFmtId="49" fontId="2" fillId="0" borderId="0" xfId="0" applyNumberFormat="1" applyFont="1" applyBorder="1" applyAlignment="1">
      <alignment horizontal="right" vertical="center" wrapText="1" readingOrder="2"/>
    </xf>
    <xf numFmtId="0" fontId="20" fillId="0" borderId="0" xfId="0" applyFont="1" applyAlignment="1">
      <alignment horizontal="center"/>
    </xf>
    <xf numFmtId="0" fontId="12" fillId="0" borderId="0" xfId="0" applyFont="1" applyBorder="1" applyAlignment="1">
      <alignment horizontal="center" vertical="center" wrapText="1" readingOrder="1"/>
    </xf>
    <xf numFmtId="0" fontId="12" fillId="0" borderId="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3" fillId="4" borderId="0" xfId="0" applyFont="1" applyFill="1" applyBorder="1" applyAlignment="1">
      <alignment vertical="center" readingOrder="1"/>
    </xf>
    <xf numFmtId="167" fontId="4" fillId="0" borderId="0" xfId="0" applyNumberFormat="1" applyFont="1" applyBorder="1" applyAlignment="1">
      <alignment horizontal="right" vertical="center" wrapText="1" readingOrder="1"/>
    </xf>
    <xf numFmtId="167" fontId="4" fillId="0" borderId="13" xfId="0" applyNumberFormat="1" applyFont="1" applyBorder="1" applyAlignment="1">
      <alignment horizontal="right" vertical="center" wrapText="1" readingOrder="1"/>
    </xf>
    <xf numFmtId="0" fontId="8" fillId="0" borderId="0" xfId="0" applyFont="1" applyBorder="1" applyAlignment="1">
      <alignment horizontal="right" vertical="center" wrapText="1" readingOrder="2"/>
    </xf>
    <xf numFmtId="0" fontId="8" fillId="0" borderId="13" xfId="0" applyFont="1" applyBorder="1" applyAlignment="1">
      <alignment horizontal="right" vertical="center" wrapText="1" readingOrder="2"/>
    </xf>
    <xf numFmtId="0" fontId="5" fillId="0" borderId="0" xfId="0" applyFont="1" applyBorder="1" applyAlignment="1">
      <alignment horizontal="right" vertical="center" wrapText="1" indent="1" readingOrder="2"/>
    </xf>
    <xf numFmtId="0" fontId="8" fillId="0" borderId="0" xfId="0" applyFont="1" applyBorder="1" applyAlignment="1">
      <alignment horizontal="right" vertical="center" wrapText="1" indent="1" readingOrder="2"/>
    </xf>
    <xf numFmtId="0" fontId="33" fillId="0" borderId="4" xfId="0" applyFont="1" applyBorder="1" applyAlignment="1">
      <alignment horizontal="right" vertical="center" wrapText="1" indent="1" readingOrder="2"/>
    </xf>
    <xf numFmtId="3" fontId="4" fillId="0" borderId="0" xfId="0" applyNumberFormat="1" applyFont="1" applyFill="1" applyBorder="1" applyAlignment="1">
      <alignment horizontal="left" vertical="center" wrapText="1" readingOrder="2"/>
    </xf>
    <xf numFmtId="167" fontId="12" fillId="4" borderId="0" xfId="1" applyNumberFormat="1" applyFont="1" applyFill="1" applyBorder="1" applyAlignment="1">
      <alignment horizontal="right" vertical="center" wrapText="1" readingOrder="1"/>
    </xf>
    <xf numFmtId="0" fontId="12" fillId="0" borderId="0" xfId="0" applyFont="1" applyBorder="1" applyAlignment="1">
      <alignment horizontal="center" vertical="center" wrapText="1" readingOrder="2"/>
    </xf>
    <xf numFmtId="0" fontId="12" fillId="0" borderId="13" xfId="0" applyNumberFormat="1" applyFont="1" applyBorder="1" applyAlignment="1">
      <alignment horizontal="center" vertical="center" wrapText="1" readingOrder="2"/>
    </xf>
    <xf numFmtId="0" fontId="5" fillId="0" borderId="13" xfId="0" applyFont="1" applyBorder="1" applyAlignment="1">
      <alignment horizontal="right" vertical="center" wrapText="1" indent="1" readingOrder="2"/>
    </xf>
    <xf numFmtId="164" fontId="4" fillId="0" borderId="13" xfId="0" applyNumberFormat="1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 indent="1"/>
    </xf>
    <xf numFmtId="165" fontId="4" fillId="0" borderId="0" xfId="1" applyNumberFormat="1" applyFont="1" applyBorder="1" applyAlignment="1">
      <alignment horizontal="left" vertical="center" wrapText="1"/>
    </xf>
    <xf numFmtId="165" fontId="4" fillId="0" borderId="0" xfId="1" applyNumberFormat="1" applyFont="1" applyBorder="1" applyAlignment="1">
      <alignment horizontal="right" vertical="center" wrapText="1"/>
    </xf>
    <xf numFmtId="165" fontId="4" fillId="0" borderId="13" xfId="1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center" wrapText="1" indent="1" readingOrder="1"/>
    </xf>
    <xf numFmtId="0" fontId="1" fillId="4" borderId="0" xfId="0" applyFont="1" applyFill="1" applyBorder="1" applyAlignment="1">
      <alignment horizontal="right" vertical="center" wrapText="1" readingOrder="2"/>
    </xf>
    <xf numFmtId="0" fontId="24" fillId="0" borderId="0" xfId="0" applyFont="1" applyBorder="1" applyAlignment="1">
      <alignment horizontal="center" vertical="center"/>
    </xf>
    <xf numFmtId="3" fontId="34" fillId="0" borderId="0" xfId="0" applyNumberFormat="1" applyFont="1" applyBorder="1" applyAlignment="1">
      <alignment horizontal="right" vertical="center" wrapText="1" readingOrder="2"/>
    </xf>
    <xf numFmtId="49" fontId="12" fillId="0" borderId="13" xfId="0" applyNumberFormat="1" applyFont="1" applyBorder="1" applyAlignment="1">
      <alignment horizontal="center" vertical="center" wrapText="1"/>
    </xf>
    <xf numFmtId="49" fontId="2" fillId="0" borderId="13" xfId="0" applyNumberFormat="1" applyFont="1" applyBorder="1" applyAlignment="1">
      <alignment horizontal="right" vertical="center" wrapText="1" readingOrder="2"/>
    </xf>
    <xf numFmtId="0" fontId="12" fillId="0" borderId="13" xfId="0" applyFont="1" applyBorder="1" applyAlignment="1">
      <alignment horizontal="center" vertical="center" wrapText="1" readingOrder="1"/>
    </xf>
    <xf numFmtId="3" fontId="34" fillId="0" borderId="13" xfId="0" applyNumberFormat="1" applyFont="1" applyBorder="1" applyAlignment="1">
      <alignment horizontal="right" vertical="center" wrapText="1" readingOrder="2"/>
    </xf>
    <xf numFmtId="0" fontId="0" fillId="0" borderId="0" xfId="0" applyBorder="1"/>
    <xf numFmtId="0" fontId="17" fillId="0" borderId="0" xfId="0" applyFont="1" applyBorder="1" applyAlignment="1">
      <alignment horizontal="centerContinuous"/>
    </xf>
    <xf numFmtId="0" fontId="18" fillId="0" borderId="0" xfId="0" applyFont="1" applyBorder="1" applyAlignment="1">
      <alignment horizontal="centerContinuous"/>
    </xf>
    <xf numFmtId="0" fontId="21" fillId="0" borderId="0" xfId="0" applyFont="1" applyBorder="1" applyAlignment="1">
      <alignment horizontal="centerContinuous"/>
    </xf>
    <xf numFmtId="0" fontId="5" fillId="0" borderId="0" xfId="0" applyFont="1" applyBorder="1" applyAlignment="1">
      <alignment horizontal="left" vertical="center" wrapText="1" indent="1"/>
    </xf>
    <xf numFmtId="0" fontId="13" fillId="0" borderId="0" xfId="0" applyFont="1" applyBorder="1"/>
    <xf numFmtId="0" fontId="13" fillId="0" borderId="0" xfId="0" applyFont="1" applyBorder="1" applyAlignment="1">
      <alignment horizontal="centerContinuous"/>
    </xf>
    <xf numFmtId="0" fontId="16" fillId="0" borderId="0" xfId="0" applyFont="1" applyBorder="1" applyAlignment="1">
      <alignment horizontal="centerContinuous" vertical="center"/>
    </xf>
    <xf numFmtId="0" fontId="4" fillId="0" borderId="0" xfId="0" applyFont="1" applyBorder="1" applyAlignment="1">
      <alignment horizontal="left" vertical="center" wrapText="1" indent="1" readingOrder="1"/>
    </xf>
    <xf numFmtId="0" fontId="33" fillId="0" borderId="4" xfId="0" applyFont="1" applyBorder="1" applyAlignment="1">
      <alignment horizontal="left" vertical="center" wrapText="1" indent="1"/>
    </xf>
    <xf numFmtId="0" fontId="33" fillId="0" borderId="17" xfId="0" applyFont="1" applyBorder="1" applyAlignment="1">
      <alignment horizontal="right" vertical="center" wrapText="1" indent="1" readingOrder="2"/>
    </xf>
    <xf numFmtId="0" fontId="33" fillId="0" borderId="17" xfId="0" applyFont="1" applyBorder="1" applyAlignment="1">
      <alignment horizontal="left" vertical="center" wrapText="1" indent="1"/>
    </xf>
    <xf numFmtId="0" fontId="33" fillId="0" borderId="18" xfId="0" applyFont="1" applyBorder="1" applyAlignment="1">
      <alignment horizontal="right" vertical="center" wrapText="1" indent="1" readingOrder="2"/>
    </xf>
    <xf numFmtId="0" fontId="33" fillId="0" borderId="18" xfId="0" applyFont="1" applyBorder="1" applyAlignment="1">
      <alignment horizontal="left" vertical="center" wrapText="1" indent="1"/>
    </xf>
    <xf numFmtId="0" fontId="4" fillId="0" borderId="0" xfId="0" applyFont="1" applyBorder="1" applyAlignment="1">
      <alignment horizontal="left" vertical="center" wrapText="1" indent="1"/>
    </xf>
    <xf numFmtId="1" fontId="4" fillId="0" borderId="0" xfId="0" applyNumberFormat="1" applyFont="1" applyBorder="1" applyAlignment="1">
      <alignment horizontal="left" vertical="center" wrapText="1"/>
    </xf>
    <xf numFmtId="1" fontId="4" fillId="0" borderId="0" xfId="0" applyNumberFormat="1" applyFont="1" applyBorder="1" applyAlignment="1">
      <alignment horizontal="left" vertical="center" wrapText="1" readingOrder="2"/>
    </xf>
    <xf numFmtId="0" fontId="35" fillId="0" borderId="0" xfId="0" applyFont="1" applyBorder="1" applyAlignment="1">
      <alignment horizontal="right" vertical="center" wrapText="1"/>
    </xf>
    <xf numFmtId="0" fontId="35" fillId="0" borderId="13" xfId="0" applyFont="1" applyBorder="1" applyAlignment="1">
      <alignment horizontal="right" vertical="center" wrapText="1"/>
    </xf>
    <xf numFmtId="0" fontId="36" fillId="0" borderId="0" xfId="0" applyFont="1" applyBorder="1" applyAlignment="1">
      <alignment horizontal="right" vertical="center" wrapText="1"/>
    </xf>
    <xf numFmtId="165" fontId="4" fillId="0" borderId="0" xfId="1" applyNumberFormat="1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 indent="1" readingOrder="2"/>
    </xf>
    <xf numFmtId="3" fontId="35" fillId="0" borderId="0" xfId="0" applyNumberFormat="1" applyFont="1" applyBorder="1" applyAlignment="1">
      <alignment horizontal="right" vertical="center" wrapText="1" readingOrder="2"/>
    </xf>
    <xf numFmtId="165" fontId="36" fillId="4" borderId="0" xfId="1" applyNumberFormat="1" applyFont="1" applyFill="1" applyBorder="1" applyAlignment="1">
      <alignment horizontal="right" vertical="center" wrapText="1" readingOrder="1"/>
    </xf>
    <xf numFmtId="0" fontId="4" fillId="0" borderId="13" xfId="0" applyFont="1" applyBorder="1" applyAlignment="1">
      <alignment horizontal="right" vertical="center" wrapText="1" indent="1" readingOrder="2"/>
    </xf>
    <xf numFmtId="3" fontId="35" fillId="0" borderId="13" xfId="0" applyNumberFormat="1" applyFont="1" applyBorder="1" applyAlignment="1">
      <alignment horizontal="right" vertical="center" wrapText="1" readingOrder="2"/>
    </xf>
    <xf numFmtId="0" fontId="4" fillId="0" borderId="13" xfId="0" applyFont="1" applyBorder="1" applyAlignment="1">
      <alignment horizontal="left" vertical="center" wrapText="1" indent="1"/>
    </xf>
    <xf numFmtId="166" fontId="2" fillId="0" borderId="0" xfId="0" applyNumberFormat="1" applyFont="1" applyBorder="1" applyAlignment="1">
      <alignment horizontal="left" vertical="center" wrapText="1" readingOrder="2"/>
    </xf>
    <xf numFmtId="164" fontId="2" fillId="0" borderId="0" xfId="0" applyNumberFormat="1" applyFont="1" applyBorder="1" applyAlignment="1">
      <alignment horizontal="right" vertical="center" wrapText="1" readingOrder="2"/>
    </xf>
    <xf numFmtId="164" fontId="2" fillId="0" borderId="13" xfId="0" applyNumberFormat="1" applyFont="1" applyBorder="1" applyAlignment="1">
      <alignment horizontal="right" vertical="center" wrapText="1" readingOrder="2"/>
    </xf>
    <xf numFmtId="164" fontId="10" fillId="0" borderId="0" xfId="0" applyNumberFormat="1" applyFont="1" applyBorder="1" applyAlignment="1">
      <alignment horizontal="left" vertical="center" wrapText="1"/>
    </xf>
    <xf numFmtId="164" fontId="10" fillId="0" borderId="13" xfId="0" applyNumberFormat="1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 indent="1"/>
    </xf>
    <xf numFmtId="0" fontId="5" fillId="4" borderId="0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wrapText="1" indent="1" readingOrder="1"/>
    </xf>
    <xf numFmtId="0" fontId="5" fillId="0" borderId="0" xfId="0" applyFont="1" applyBorder="1" applyAlignment="1">
      <alignment vertical="center" wrapText="1" readingOrder="2"/>
    </xf>
    <xf numFmtId="0" fontId="5" fillId="0" borderId="0" xfId="0" applyFont="1" applyBorder="1" applyAlignment="1">
      <alignment horizontal="right" vertical="top" wrapText="1" indent="1" readingOrder="1"/>
    </xf>
    <xf numFmtId="0" fontId="5" fillId="0" borderId="0" xfId="0" applyFont="1" applyBorder="1" applyAlignment="1">
      <alignment horizontal="right" vertical="top" wrapText="1" readingOrder="2"/>
    </xf>
    <xf numFmtId="0" fontId="5" fillId="4" borderId="0" xfId="0" applyFont="1" applyFill="1" applyBorder="1" applyAlignment="1">
      <alignment horizontal="right" vertical="center" wrapText="1" readingOrder="2"/>
    </xf>
    <xf numFmtId="0" fontId="5" fillId="4" borderId="0" xfId="0" applyFont="1" applyFill="1" applyBorder="1" applyAlignment="1">
      <alignment horizontal="left" vertical="center" wrapText="1" readingOrder="2"/>
    </xf>
    <xf numFmtId="164" fontId="5" fillId="0" borderId="0" xfId="0" applyNumberFormat="1" applyFont="1" applyBorder="1" applyAlignment="1">
      <alignment vertical="center" wrapText="1" readingOrder="2"/>
    </xf>
    <xf numFmtId="0" fontId="5" fillId="0" borderId="8" xfId="0" applyFont="1" applyBorder="1" applyAlignment="1">
      <alignment horizontal="right" vertical="top" wrapText="1" indent="1" readingOrder="1"/>
    </xf>
    <xf numFmtId="0" fontId="5" fillId="0" borderId="8" xfId="0" applyFont="1" applyBorder="1" applyAlignment="1">
      <alignment horizontal="right" vertical="top" wrapText="1" readingOrder="2"/>
    </xf>
    <xf numFmtId="164" fontId="5" fillId="0" borderId="13" xfId="0" applyNumberFormat="1" applyFont="1" applyBorder="1" applyAlignment="1">
      <alignment vertical="center" wrapText="1" readingOrder="2"/>
    </xf>
    <xf numFmtId="0" fontId="5" fillId="0" borderId="13" xfId="0" applyFont="1" applyBorder="1" applyAlignment="1">
      <alignment horizontal="right" vertical="top" wrapText="1" readingOrder="2"/>
    </xf>
    <xf numFmtId="0" fontId="27" fillId="0" borderId="0" xfId="0" applyFont="1" applyBorder="1" applyAlignment="1">
      <alignment horizontal="centerContinuous" vertical="center" readingOrder="2"/>
    </xf>
    <xf numFmtId="0" fontId="5" fillId="0" borderId="0" xfId="0" applyFont="1" applyBorder="1" applyAlignment="1">
      <alignment horizontal="left" vertical="center" wrapText="1" readingOrder="2"/>
    </xf>
    <xf numFmtId="164" fontId="5" fillId="0" borderId="0" xfId="0" applyNumberFormat="1" applyFont="1" applyBorder="1" applyAlignment="1">
      <alignment horizontal="left" vertical="center" wrapText="1" readingOrder="2"/>
    </xf>
    <xf numFmtId="0" fontId="5" fillId="0" borderId="8" xfId="0" applyFont="1" applyBorder="1" applyAlignment="1">
      <alignment horizontal="right" vertical="center" wrapText="1" indent="1" readingOrder="2"/>
    </xf>
    <xf numFmtId="0" fontId="5" fillId="0" borderId="13" xfId="0" applyFont="1" applyBorder="1" applyAlignment="1">
      <alignment horizontal="right" vertical="center" wrapText="1" readingOrder="2"/>
    </xf>
    <xf numFmtId="164" fontId="5" fillId="0" borderId="13" xfId="0" applyNumberFormat="1" applyFont="1" applyBorder="1" applyAlignment="1">
      <alignment horizontal="left" vertical="center" wrapText="1" readingOrder="2"/>
    </xf>
    <xf numFmtId="0" fontId="5" fillId="0" borderId="8" xfId="0" applyFont="1" applyBorder="1" applyAlignment="1">
      <alignment horizontal="right" vertical="center" wrapText="1" readingOrder="2"/>
    </xf>
    <xf numFmtId="0" fontId="5" fillId="4" borderId="0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right" vertical="center" indent="1" readingOrder="2"/>
    </xf>
    <xf numFmtId="0" fontId="5" fillId="0" borderId="0" xfId="0" applyFont="1" applyBorder="1" applyAlignment="1">
      <alignment horizontal="right" vertical="center" wrapText="1" readingOrder="1"/>
    </xf>
    <xf numFmtId="0" fontId="5" fillId="0" borderId="0" xfId="0" applyFont="1" applyBorder="1" applyAlignment="1">
      <alignment vertical="center" wrapText="1" readingOrder="1"/>
    </xf>
    <xf numFmtId="164" fontId="5" fillId="0" borderId="0" xfId="0" applyNumberFormat="1" applyFont="1" applyBorder="1" applyAlignment="1">
      <alignment vertical="center" wrapText="1" readingOrder="1"/>
    </xf>
    <xf numFmtId="164" fontId="5" fillId="0" borderId="0" xfId="0" applyNumberFormat="1" applyFont="1" applyBorder="1" applyAlignment="1">
      <alignment horizontal="left" vertical="center" wrapText="1" readingOrder="1"/>
    </xf>
    <xf numFmtId="164" fontId="31" fillId="2" borderId="0" xfId="0" applyNumberFormat="1" applyFont="1" applyFill="1" applyBorder="1" applyAlignment="1">
      <alignment horizontal="left" vertical="center" wrapText="1" readingOrder="1"/>
    </xf>
    <xf numFmtId="164" fontId="31" fillId="2" borderId="0" xfId="0" applyNumberFormat="1" applyFont="1" applyFill="1" applyBorder="1" applyAlignment="1">
      <alignment vertical="center" wrapText="1" readingOrder="1"/>
    </xf>
    <xf numFmtId="0" fontId="5" fillId="0" borderId="11" xfId="0" applyFont="1" applyBorder="1" applyAlignment="1">
      <alignment horizontal="right" vertical="center" wrapText="1" readingOrder="2"/>
    </xf>
    <xf numFmtId="0" fontId="5" fillId="0" borderId="11" xfId="0" applyFont="1" applyBorder="1" applyAlignment="1">
      <alignment vertical="center" wrapText="1" readingOrder="2"/>
    </xf>
    <xf numFmtId="164" fontId="5" fillId="0" borderId="11" xfId="0" applyNumberFormat="1" applyFont="1" applyBorder="1" applyAlignment="1">
      <alignment horizontal="left" vertical="center" wrapText="1" readingOrder="2"/>
    </xf>
    <xf numFmtId="164" fontId="5" fillId="0" borderId="11" xfId="0" applyNumberFormat="1" applyFont="1" applyBorder="1" applyAlignment="1">
      <alignment vertical="center" wrapText="1" readingOrder="2"/>
    </xf>
    <xf numFmtId="0" fontId="37" fillId="0" borderId="11" xfId="0" applyFont="1" applyBorder="1" applyAlignment="1">
      <alignment horizontal="right" vertical="center" wrapText="1" readingOrder="2"/>
    </xf>
    <xf numFmtId="0" fontId="3" fillId="4" borderId="0" xfId="0" applyFont="1" applyFill="1" applyBorder="1" applyAlignment="1">
      <alignment horizontal="right" vertical="center" indent="1" readingOrder="2"/>
    </xf>
    <xf numFmtId="0" fontId="3" fillId="4" borderId="0" xfId="0" applyFont="1" applyFill="1" applyBorder="1" applyAlignment="1">
      <alignment vertical="center" readingOrder="2"/>
    </xf>
    <xf numFmtId="0" fontId="5" fillId="0" borderId="11" xfId="0" applyFont="1" applyBorder="1" applyAlignment="1">
      <alignment horizontal="left" vertical="center" wrapText="1"/>
    </xf>
    <xf numFmtId="164" fontId="5" fillId="0" borderId="11" xfId="0" applyNumberFormat="1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 readingOrder="2"/>
    </xf>
    <xf numFmtId="0" fontId="3" fillId="4" borderId="0" xfId="0" applyFont="1" applyFill="1" applyBorder="1" applyAlignment="1">
      <alignment horizontal="right" vertical="center" readingOrder="2"/>
    </xf>
    <xf numFmtId="167" fontId="5" fillId="0" borderId="11" xfId="1" applyNumberFormat="1" applyFont="1" applyBorder="1" applyAlignment="1">
      <alignment horizontal="left" vertical="center" wrapText="1"/>
    </xf>
    <xf numFmtId="0" fontId="32" fillId="2" borderId="0" xfId="0" applyFont="1" applyFill="1" applyBorder="1" applyAlignment="1">
      <alignment horizontal="right" vertical="center" wrapText="1" indent="1" readingOrder="2"/>
    </xf>
    <xf numFmtId="0" fontId="40" fillId="2" borderId="0" xfId="0" applyFont="1" applyFill="1" applyBorder="1" applyAlignment="1">
      <alignment horizontal="left" vertical="center" wrapText="1" indent="1" readingOrder="1"/>
    </xf>
    <xf numFmtId="0" fontId="3" fillId="4" borderId="0" xfId="0" applyFont="1" applyFill="1" applyBorder="1" applyAlignment="1">
      <alignment horizontal="right" vertical="center" indent="1" readingOrder="2"/>
    </xf>
    <xf numFmtId="0" fontId="3" fillId="4" borderId="0" xfId="0" applyFont="1" applyFill="1" applyBorder="1" applyAlignment="1">
      <alignment horizontal="right" vertical="center" readingOrder="2"/>
    </xf>
    <xf numFmtId="0" fontId="3" fillId="4" borderId="0" xfId="0" applyFont="1" applyFill="1" applyBorder="1" applyAlignment="1">
      <alignment horizontal="right" vertical="center" wrapText="1" readingOrder="2"/>
    </xf>
    <xf numFmtId="0" fontId="1" fillId="4" borderId="0" xfId="0" applyFont="1" applyFill="1" applyBorder="1" applyAlignment="1">
      <alignment horizontal="right" vertical="center" wrapText="1" indent="1"/>
    </xf>
    <xf numFmtId="0" fontId="33" fillId="0" borderId="0" xfId="0" applyFont="1" applyBorder="1" applyAlignment="1">
      <alignment horizontal="left" vertical="center" wrapText="1" indent="1"/>
    </xf>
    <xf numFmtId="0" fontId="33" fillId="0" borderId="13" xfId="0" applyFont="1" applyBorder="1" applyAlignment="1">
      <alignment horizontal="left" vertical="center" wrapText="1" indent="1"/>
    </xf>
    <xf numFmtId="0" fontId="4" fillId="0" borderId="20" xfId="0" applyFont="1" applyBorder="1" applyAlignment="1">
      <alignment horizontal="right" vertical="center" wrapText="1" readingOrder="2"/>
    </xf>
    <xf numFmtId="0" fontId="4" fillId="0" borderId="19" xfId="0" applyFont="1" applyBorder="1" applyAlignment="1">
      <alignment horizontal="right" vertical="center" wrapText="1" readingOrder="2"/>
    </xf>
    <xf numFmtId="3" fontId="4" fillId="0" borderId="19" xfId="0" applyNumberFormat="1" applyFont="1" applyBorder="1" applyAlignment="1">
      <alignment horizontal="left" vertical="center" wrapText="1" readingOrder="2"/>
    </xf>
    <xf numFmtId="166" fontId="4" fillId="0" borderId="19" xfId="0" applyNumberFormat="1" applyFont="1" applyBorder="1" applyAlignment="1">
      <alignment horizontal="left" vertical="center" wrapText="1" readingOrder="2"/>
    </xf>
    <xf numFmtId="3" fontId="4" fillId="0" borderId="19" xfId="0" applyNumberFormat="1" applyFont="1" applyBorder="1" applyAlignment="1">
      <alignment vertical="center" wrapText="1" readingOrder="1"/>
    </xf>
    <xf numFmtId="3" fontId="2" fillId="0" borderId="19" xfId="0" applyNumberFormat="1" applyFont="1" applyBorder="1" applyAlignment="1">
      <alignment horizontal="left" vertical="center" wrapText="1" readingOrder="2"/>
    </xf>
    <xf numFmtId="0" fontId="4" fillId="0" borderId="16" xfId="0" applyFont="1" applyBorder="1" applyAlignment="1">
      <alignment horizontal="right" vertical="center" wrapText="1" readingOrder="2"/>
    </xf>
    <xf numFmtId="0" fontId="1" fillId="3" borderId="0" xfId="0" applyFont="1" applyFill="1" applyBorder="1" applyAlignment="1">
      <alignment horizontal="center" vertical="center" wrapText="1" readingOrder="2"/>
    </xf>
    <xf numFmtId="0" fontId="5" fillId="7" borderId="0" xfId="0" applyFont="1" applyFill="1" applyBorder="1" applyAlignment="1">
      <alignment vertical="center" wrapText="1" readingOrder="1"/>
    </xf>
    <xf numFmtId="164" fontId="5" fillId="7" borderId="0" xfId="0" applyNumberFormat="1" applyFont="1" applyFill="1" applyBorder="1" applyAlignment="1">
      <alignment vertical="center" wrapText="1" readingOrder="1"/>
    </xf>
    <xf numFmtId="0" fontId="5" fillId="7" borderId="11" xfId="0" applyFont="1" applyFill="1" applyBorder="1" applyAlignment="1">
      <alignment vertical="center" wrapText="1" readingOrder="2"/>
    </xf>
    <xf numFmtId="0" fontId="33" fillId="0" borderId="21" xfId="0" applyFont="1" applyBorder="1" applyAlignment="1">
      <alignment horizontal="right" vertical="center" wrapText="1" indent="1" readingOrder="2"/>
    </xf>
    <xf numFmtId="0" fontId="33" fillId="0" borderId="21" xfId="0" applyFont="1" applyBorder="1" applyAlignment="1">
      <alignment horizontal="left" vertical="center" wrapText="1" indent="1"/>
    </xf>
    <xf numFmtId="0" fontId="33" fillId="0" borderId="13" xfId="0" applyFont="1" applyBorder="1" applyAlignment="1">
      <alignment horizontal="right" vertical="center" wrapText="1" indent="1" readingOrder="2"/>
    </xf>
    <xf numFmtId="3" fontId="4" fillId="0" borderId="19" xfId="0" applyNumberFormat="1" applyFont="1" applyBorder="1" applyAlignment="1">
      <alignment vertical="center" wrapText="1" readingOrder="2"/>
    </xf>
    <xf numFmtId="49" fontId="2" fillId="0" borderId="13" xfId="0" applyNumberFormat="1" applyFont="1" applyBorder="1" applyAlignment="1">
      <alignment horizontal="left" vertical="center" wrapText="1" readingOrder="2"/>
    </xf>
    <xf numFmtId="165" fontId="2" fillId="0" borderId="13" xfId="1" applyNumberFormat="1" applyFont="1" applyBorder="1" applyAlignment="1">
      <alignment horizontal="left" vertical="center" wrapText="1"/>
    </xf>
    <xf numFmtId="165" fontId="2" fillId="0" borderId="13" xfId="1" applyNumberFormat="1" applyFont="1" applyBorder="1" applyAlignment="1">
      <alignment horizontal="right" vertical="center" wrapText="1"/>
    </xf>
    <xf numFmtId="49" fontId="2" fillId="0" borderId="0" xfId="0" applyNumberFormat="1" applyFont="1" applyBorder="1" applyAlignment="1">
      <alignment horizontal="left" vertical="center" wrapText="1" readingOrder="2"/>
    </xf>
    <xf numFmtId="0" fontId="32" fillId="2" borderId="13" xfId="0" applyFont="1" applyFill="1" applyBorder="1" applyAlignment="1">
      <alignment horizontal="right" vertical="center" wrapText="1" indent="1" readingOrder="2"/>
    </xf>
    <xf numFmtId="0" fontId="5" fillId="0" borderId="13" xfId="0" applyFont="1" applyBorder="1" applyAlignment="1">
      <alignment horizontal="right" vertical="center" wrapText="1" readingOrder="1"/>
    </xf>
    <xf numFmtId="0" fontId="5" fillId="7" borderId="13" xfId="0" applyFont="1" applyFill="1" applyBorder="1" applyAlignment="1">
      <alignment vertical="center" wrapText="1" readingOrder="1"/>
    </xf>
    <xf numFmtId="164" fontId="31" fillId="2" borderId="13" xfId="0" applyNumberFormat="1" applyFont="1" applyFill="1" applyBorder="1" applyAlignment="1">
      <alignment horizontal="left" vertical="center" wrapText="1" readingOrder="1"/>
    </xf>
    <xf numFmtId="164" fontId="31" fillId="2" borderId="13" xfId="0" applyNumberFormat="1" applyFont="1" applyFill="1" applyBorder="1" applyAlignment="1">
      <alignment vertical="center" wrapText="1" readingOrder="1"/>
    </xf>
    <xf numFmtId="0" fontId="40" fillId="2" borderId="13" xfId="0" applyFont="1" applyFill="1" applyBorder="1" applyAlignment="1">
      <alignment horizontal="left" vertical="center" wrapText="1" indent="1" readingOrder="1"/>
    </xf>
    <xf numFmtId="164" fontId="31" fillId="0" borderId="13" xfId="0" applyNumberFormat="1" applyFont="1" applyFill="1" applyBorder="1" applyAlignment="1">
      <alignment vertical="center" wrapText="1" readingOrder="1"/>
    </xf>
    <xf numFmtId="0" fontId="3" fillId="3" borderId="29" xfId="0" applyFont="1" applyFill="1" applyBorder="1" applyAlignment="1">
      <alignment horizontal="right" readingOrder="2"/>
    </xf>
    <xf numFmtId="0" fontId="3" fillId="3" borderId="29" xfId="0" applyFont="1" applyFill="1" applyBorder="1" applyAlignment="1">
      <alignment horizontal="right" vertical="center" wrapText="1"/>
    </xf>
    <xf numFmtId="0" fontId="3" fillId="3" borderId="32" xfId="0" applyFont="1" applyFill="1" applyBorder="1" applyAlignment="1">
      <alignment horizontal="right" readingOrder="2"/>
    </xf>
    <xf numFmtId="0" fontId="3" fillId="3" borderId="32" xfId="0" applyFont="1" applyFill="1" applyBorder="1" applyAlignment="1">
      <alignment horizontal="right" vertical="center"/>
    </xf>
    <xf numFmtId="0" fontId="1" fillId="5" borderId="29" xfId="0" applyFont="1" applyFill="1" applyBorder="1" applyAlignment="1">
      <alignment horizontal="right" readingOrder="2"/>
    </xf>
    <xf numFmtId="0" fontId="1" fillId="5" borderId="29" xfId="0" applyFont="1" applyFill="1" applyBorder="1" applyAlignment="1">
      <alignment horizontal="right" vertical="center" wrapText="1"/>
    </xf>
    <xf numFmtId="0" fontId="1" fillId="5" borderId="32" xfId="0" applyFont="1" applyFill="1" applyBorder="1" applyAlignment="1">
      <alignment horizontal="right" vertical="top"/>
    </xf>
    <xf numFmtId="0" fontId="1" fillId="5" borderId="32" xfId="0" applyFont="1" applyFill="1" applyBorder="1" applyAlignment="1">
      <alignment horizontal="right" vertical="center" wrapText="1"/>
    </xf>
    <xf numFmtId="0" fontId="3" fillId="5" borderId="29" xfId="0" applyFont="1" applyFill="1" applyBorder="1" applyAlignment="1">
      <alignment horizontal="right" wrapText="1" readingOrder="2"/>
    </xf>
    <xf numFmtId="0" fontId="3" fillId="5" borderId="29" xfId="0" applyFont="1" applyFill="1" applyBorder="1" applyAlignment="1">
      <alignment horizontal="right" vertical="center" wrapText="1"/>
    </xf>
    <xf numFmtId="0" fontId="12" fillId="5" borderId="32" xfId="0" applyFont="1" applyFill="1" applyBorder="1" applyAlignment="1">
      <alignment horizontal="right" vertical="top" wrapText="1"/>
    </xf>
    <xf numFmtId="0" fontId="12" fillId="5" borderId="32" xfId="0" applyFont="1" applyFill="1" applyBorder="1" applyAlignment="1">
      <alignment horizontal="right" vertical="center" wrapText="1"/>
    </xf>
    <xf numFmtId="0" fontId="10" fillId="0" borderId="13" xfId="0" applyFont="1" applyBorder="1" applyAlignment="1">
      <alignment wrapText="1"/>
    </xf>
    <xf numFmtId="0" fontId="0" fillId="0" borderId="13" xfId="0" applyBorder="1" applyAlignment="1">
      <alignment vertical="center"/>
    </xf>
    <xf numFmtId="3" fontId="0" fillId="0" borderId="13" xfId="0" applyNumberFormat="1" applyBorder="1" applyAlignment="1">
      <alignment vertical="center"/>
    </xf>
    <xf numFmtId="0" fontId="5" fillId="0" borderId="13" xfId="0" applyFont="1" applyBorder="1" applyAlignment="1">
      <alignment horizontal="left" vertical="center" wrapText="1" indent="1"/>
    </xf>
    <xf numFmtId="0" fontId="10" fillId="0" borderId="13" xfId="0" applyFont="1" applyBorder="1" applyAlignment="1">
      <alignment horizontal="right" vertical="center" wrapText="1" indent="1" readingOrder="2"/>
    </xf>
    <xf numFmtId="165" fontId="33" fillId="6" borderId="35" xfId="1" applyNumberFormat="1" applyFont="1" applyFill="1" applyBorder="1" applyAlignment="1">
      <alignment horizontal="center" vertical="center" wrapText="1" readingOrder="1"/>
    </xf>
    <xf numFmtId="165" fontId="33" fillId="6" borderId="34" xfId="1" applyNumberFormat="1" applyFont="1" applyFill="1" applyBorder="1" applyAlignment="1">
      <alignment horizontal="center" vertical="center" wrapText="1" readingOrder="1"/>
    </xf>
    <xf numFmtId="166" fontId="4" fillId="0" borderId="36" xfId="0" applyNumberFormat="1" applyFont="1" applyBorder="1" applyAlignment="1">
      <alignment horizontal="left" vertical="center" wrapText="1" readingOrder="2"/>
    </xf>
    <xf numFmtId="0" fontId="4" fillId="0" borderId="36" xfId="0" applyFont="1" applyBorder="1" applyAlignment="1">
      <alignment horizontal="right" vertical="center" wrapText="1" readingOrder="2"/>
    </xf>
    <xf numFmtId="0" fontId="4" fillId="0" borderId="14" xfId="0" applyFont="1" applyBorder="1" applyAlignment="1">
      <alignment horizontal="right" vertical="center" wrapText="1" readingOrder="2"/>
    </xf>
    <xf numFmtId="0" fontId="1" fillId="4" borderId="0" xfId="0" applyFont="1" applyFill="1" applyBorder="1" applyAlignment="1">
      <alignment horizontal="right" vertical="center" wrapText="1" indent="2"/>
    </xf>
    <xf numFmtId="0" fontId="1" fillId="4" borderId="0" xfId="0" applyFont="1" applyFill="1" applyBorder="1" applyAlignment="1">
      <alignment horizontal="left" vertical="center" wrapText="1" readingOrder="1"/>
    </xf>
    <xf numFmtId="165" fontId="42" fillId="4" borderId="0" xfId="1" applyNumberFormat="1" applyFont="1" applyFill="1" applyBorder="1" applyAlignment="1">
      <alignment horizontal="right" vertical="center" wrapText="1" readingOrder="1"/>
    </xf>
    <xf numFmtId="167" fontId="42" fillId="4" borderId="0" xfId="1" applyNumberFormat="1" applyFont="1" applyFill="1" applyBorder="1" applyAlignment="1">
      <alignment horizontal="right" vertical="center" wrapText="1" readingOrder="1"/>
    </xf>
    <xf numFmtId="0" fontId="3" fillId="4" borderId="0" xfId="0" applyFont="1" applyFill="1" applyBorder="1" applyAlignment="1">
      <alignment horizontal="right" vertical="center" indent="1" readingOrder="2"/>
    </xf>
    <xf numFmtId="0" fontId="32" fillId="0" borderId="37" xfId="0" applyFont="1" applyFill="1" applyBorder="1" applyAlignment="1">
      <alignment horizontal="right" vertical="center" wrapText="1" indent="1" readingOrder="2"/>
    </xf>
    <xf numFmtId="0" fontId="5" fillId="0" borderId="37" xfId="0" applyFont="1" applyFill="1" applyBorder="1" applyAlignment="1">
      <alignment horizontal="right" vertical="center" wrapText="1" readingOrder="1"/>
    </xf>
    <xf numFmtId="0" fontId="5" fillId="0" borderId="37" xfId="0" applyFont="1" applyFill="1" applyBorder="1" applyAlignment="1">
      <alignment vertical="center" wrapText="1" readingOrder="1"/>
    </xf>
    <xf numFmtId="164" fontId="31" fillId="0" borderId="37" xfId="0" applyNumberFormat="1" applyFont="1" applyFill="1" applyBorder="1" applyAlignment="1">
      <alignment horizontal="left" vertical="center" wrapText="1" readingOrder="1"/>
    </xf>
    <xf numFmtId="164" fontId="31" fillId="0" borderId="37" xfId="0" applyNumberFormat="1" applyFont="1" applyFill="1" applyBorder="1" applyAlignment="1">
      <alignment vertical="center" wrapText="1" readingOrder="1"/>
    </xf>
    <xf numFmtId="0" fontId="40" fillId="0" borderId="37" xfId="0" applyFont="1" applyFill="1" applyBorder="1" applyAlignment="1">
      <alignment horizontal="left" vertical="center" wrapText="1" indent="1" readingOrder="1"/>
    </xf>
    <xf numFmtId="3" fontId="14" fillId="0" borderId="0" xfId="0" applyNumberFormat="1" applyFont="1" applyBorder="1" applyAlignment="1">
      <alignment horizontal="left" vertical="center" wrapText="1" readingOrder="2"/>
    </xf>
    <xf numFmtId="3" fontId="14" fillId="0" borderId="0" xfId="0" applyNumberFormat="1" applyFont="1" applyBorder="1" applyAlignment="1">
      <alignment vertical="center" wrapText="1" readingOrder="1"/>
    </xf>
    <xf numFmtId="49" fontId="14" fillId="0" borderId="0" xfId="0" applyNumberFormat="1" applyFont="1" applyBorder="1" applyAlignment="1">
      <alignment horizontal="right" vertical="center" wrapText="1" readingOrder="2"/>
    </xf>
    <xf numFmtId="49" fontId="14" fillId="0" borderId="0" xfId="0" applyNumberFormat="1" applyFont="1" applyBorder="1" applyAlignment="1">
      <alignment horizontal="left" vertical="center" wrapText="1" readingOrder="2"/>
    </xf>
    <xf numFmtId="165" fontId="2" fillId="0" borderId="13" xfId="1" applyNumberFormat="1" applyFont="1" applyBorder="1" applyAlignment="1">
      <alignment horizontal="right" vertical="center" wrapText="1" readingOrder="1"/>
    </xf>
    <xf numFmtId="3" fontId="4" fillId="0" borderId="0" xfId="0" applyNumberFormat="1" applyFont="1" applyBorder="1" applyAlignment="1">
      <alignment horizontal="left" vertical="top" wrapText="1" readingOrder="2"/>
    </xf>
    <xf numFmtId="167" fontId="43" fillId="0" borderId="11" xfId="1" applyNumberFormat="1" applyFont="1" applyBorder="1" applyAlignment="1">
      <alignment horizontal="right" vertical="center" wrapText="1"/>
    </xf>
    <xf numFmtId="0" fontId="44" fillId="8" borderId="0" xfId="0" applyFont="1" applyFill="1"/>
    <xf numFmtId="0" fontId="44" fillId="0" borderId="0" xfId="0" applyFont="1"/>
    <xf numFmtId="164" fontId="44" fillId="0" borderId="0" xfId="0" applyNumberFormat="1" applyFont="1"/>
    <xf numFmtId="0" fontId="8" fillId="3" borderId="26" xfId="0" applyFont="1" applyFill="1" applyBorder="1" applyAlignment="1">
      <alignment horizontal="right" vertical="center" wrapText="1"/>
    </xf>
    <xf numFmtId="0" fontId="8" fillId="3" borderId="10" xfId="0" applyFont="1" applyFill="1" applyBorder="1" applyAlignment="1">
      <alignment horizontal="right" vertical="center" wrapText="1"/>
    </xf>
    <xf numFmtId="0" fontId="33" fillId="3" borderId="27" xfId="0" applyFont="1" applyFill="1" applyBorder="1" applyAlignment="1">
      <alignment horizontal="right" vertical="center" wrapText="1"/>
    </xf>
    <xf numFmtId="0" fontId="33" fillId="3" borderId="25" xfId="0" applyFont="1" applyFill="1" applyBorder="1" applyAlignment="1">
      <alignment horizontal="right" vertical="center" wrapText="1"/>
    </xf>
    <xf numFmtId="0" fontId="3" fillId="4" borderId="0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 readingOrder="1"/>
    </xf>
    <xf numFmtId="0" fontId="27" fillId="0" borderId="0" xfId="0" applyFont="1" applyBorder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3" fillId="4" borderId="0" xfId="0" applyFont="1" applyFill="1" applyBorder="1" applyAlignment="1">
      <alignment horizontal="right" vertical="center" wrapText="1" indent="1" readingOrder="2"/>
    </xf>
    <xf numFmtId="0" fontId="3" fillId="4" borderId="0" xfId="0" applyFont="1" applyFill="1" applyBorder="1" applyAlignment="1">
      <alignment horizontal="left" vertical="center" wrapText="1" readingOrder="1"/>
    </xf>
    <xf numFmtId="0" fontId="1" fillId="3" borderId="22" xfId="0" applyFont="1" applyFill="1" applyBorder="1" applyAlignment="1">
      <alignment horizontal="center" vertical="center" wrapText="1" readingOrder="2"/>
    </xf>
    <xf numFmtId="0" fontId="1" fillId="3" borderId="23" xfId="0" applyFont="1" applyFill="1" applyBorder="1" applyAlignment="1">
      <alignment horizontal="center" vertical="center" wrapText="1" readingOrder="2"/>
    </xf>
    <xf numFmtId="0" fontId="1" fillId="3" borderId="24" xfId="0" applyFont="1" applyFill="1" applyBorder="1" applyAlignment="1">
      <alignment horizontal="center" vertical="center" wrapText="1" readingOrder="2"/>
    </xf>
    <xf numFmtId="0" fontId="3" fillId="3" borderId="9" xfId="0" applyFont="1" applyFill="1" applyBorder="1" applyAlignment="1">
      <alignment horizontal="right" wrapText="1"/>
    </xf>
    <xf numFmtId="0" fontId="3" fillId="3" borderId="9" xfId="0" applyFont="1" applyFill="1" applyBorder="1" applyAlignment="1">
      <alignment horizontal="right" vertical="center" wrapText="1"/>
    </xf>
    <xf numFmtId="0" fontId="1" fillId="3" borderId="21" xfId="0" applyFont="1" applyFill="1" applyBorder="1" applyAlignment="1">
      <alignment horizontal="center" vertical="center" wrapText="1" readingOrder="2"/>
    </xf>
    <xf numFmtId="0" fontId="1" fillId="3" borderId="0" xfId="0" applyFont="1" applyFill="1" applyBorder="1" applyAlignment="1">
      <alignment horizontal="center" vertical="center" wrapText="1" readingOrder="2"/>
    </xf>
    <xf numFmtId="0" fontId="3" fillId="4" borderId="0" xfId="0" applyFont="1" applyFill="1" applyBorder="1" applyAlignment="1">
      <alignment horizontal="right" vertical="center" readingOrder="2"/>
    </xf>
    <xf numFmtId="0" fontId="3" fillId="4" borderId="0" xfId="0" applyFont="1" applyFill="1" applyBorder="1" applyAlignment="1">
      <alignment horizontal="right" vertical="center" indent="1" readingOrder="2"/>
    </xf>
    <xf numFmtId="0" fontId="3" fillId="4" borderId="0" xfId="0" applyFont="1" applyFill="1" applyBorder="1" applyAlignment="1">
      <alignment horizontal="left" vertical="center" wrapText="1"/>
    </xf>
    <xf numFmtId="0" fontId="41" fillId="0" borderId="0" xfId="0" applyFont="1" applyBorder="1" applyAlignment="1">
      <alignment horizontal="center" vertical="center" wrapText="1" readingOrder="2"/>
    </xf>
    <xf numFmtId="0" fontId="3" fillId="5" borderId="28" xfId="0" applyFont="1" applyFill="1" applyBorder="1" applyAlignment="1">
      <alignment horizontal="center" vertical="center" wrapText="1"/>
    </xf>
    <xf numFmtId="0" fontId="3" fillId="5" borderId="31" xfId="0" applyFont="1" applyFill="1" applyBorder="1" applyAlignment="1">
      <alignment horizontal="center" vertical="center" wrapText="1"/>
    </xf>
    <xf numFmtId="0" fontId="11" fillId="5" borderId="30" xfId="0" applyFont="1" applyFill="1" applyBorder="1" applyAlignment="1">
      <alignment horizontal="center" vertical="center" wrapText="1"/>
    </xf>
    <xf numFmtId="0" fontId="11" fillId="5" borderId="33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/>
    </xf>
    <xf numFmtId="0" fontId="3" fillId="3" borderId="31" xfId="0" applyFont="1" applyFill="1" applyBorder="1" applyAlignment="1">
      <alignment horizontal="center" vertical="center"/>
    </xf>
    <xf numFmtId="0" fontId="11" fillId="3" borderId="30" xfId="0" applyFont="1" applyFill="1" applyBorder="1" applyAlignment="1">
      <alignment horizontal="center" vertical="center"/>
    </xf>
    <xf numFmtId="0" fontId="11" fillId="3" borderId="33" xfId="0" applyFont="1" applyFill="1" applyBorder="1" applyAlignment="1">
      <alignment horizontal="center" vertical="center"/>
    </xf>
    <xf numFmtId="0" fontId="1" fillId="5" borderId="28" xfId="0" applyFont="1" applyFill="1" applyBorder="1" applyAlignment="1">
      <alignment horizontal="center" vertical="center" readingOrder="2"/>
    </xf>
    <xf numFmtId="0" fontId="1" fillId="5" borderId="31" xfId="0" applyFont="1" applyFill="1" applyBorder="1" applyAlignment="1">
      <alignment horizontal="center" vertical="center" readingOrder="2"/>
    </xf>
    <xf numFmtId="0" fontId="9" fillId="5" borderId="30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readingOrder="2"/>
    </xf>
    <xf numFmtId="0" fontId="27" fillId="0" borderId="0" xfId="0" applyFont="1" applyBorder="1" applyAlignment="1">
      <alignment horizontal="center" vertical="center" readingOrder="2"/>
    </xf>
    <xf numFmtId="0" fontId="17" fillId="0" borderId="0" xfId="0" applyFont="1" applyBorder="1" applyAlignment="1">
      <alignment horizontal="center"/>
    </xf>
    <xf numFmtId="0" fontId="24" fillId="0" borderId="0" xfId="0" applyFont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5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 readingOrder="2"/>
    </xf>
    <xf numFmtId="0" fontId="21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 wrapText="1"/>
    </xf>
    <xf numFmtId="0" fontId="29" fillId="0" borderId="0" xfId="0" applyFont="1" applyBorder="1" applyAlignment="1">
      <alignment horizontal="center" vertical="center" readingOrder="2"/>
    </xf>
    <xf numFmtId="0" fontId="29" fillId="0" borderId="0" xfId="0" applyFont="1" applyBorder="1" applyAlignment="1">
      <alignment horizontal="center" vertical="center" wrapText="1" readingOrder="2"/>
    </xf>
    <xf numFmtId="0" fontId="1" fillId="5" borderId="34" xfId="0" applyFont="1" applyFill="1" applyBorder="1" applyAlignment="1">
      <alignment horizontal="center" vertical="center"/>
    </xf>
    <xf numFmtId="0" fontId="9" fillId="5" borderId="35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right" readingOrder="2"/>
    </xf>
    <xf numFmtId="0" fontId="1" fillId="5" borderId="11" xfId="0" applyFont="1" applyFill="1" applyBorder="1" applyAlignment="1">
      <alignment horizontal="right" vertical="top"/>
    </xf>
    <xf numFmtId="0" fontId="41" fillId="0" borderId="0" xfId="0" applyFont="1" applyAlignment="1">
      <alignment horizontal="center" vertical="center" wrapText="1" readingOrder="2"/>
    </xf>
    <xf numFmtId="0" fontId="1" fillId="5" borderId="11" xfId="0" applyFont="1" applyFill="1" applyBorder="1" applyAlignment="1">
      <alignment horizontal="right" vertical="center" wrapText="1"/>
    </xf>
    <xf numFmtId="0" fontId="1" fillId="5" borderId="11" xfId="0" applyFont="1" applyFill="1" applyBorder="1" applyAlignment="1">
      <alignment horizontal="right" vertical="center"/>
    </xf>
    <xf numFmtId="0" fontId="8" fillId="0" borderId="37" xfId="0" applyFont="1" applyBorder="1" applyAlignment="1">
      <alignment horizontal="right" vertical="center" wrapText="1" readingOrder="2"/>
    </xf>
    <xf numFmtId="0" fontId="33" fillId="0" borderId="37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center" wrapText="1" readingOrder="2"/>
    </xf>
    <xf numFmtId="0" fontId="24" fillId="0" borderId="0" xfId="0" applyFont="1" applyBorder="1" applyAlignment="1">
      <alignment horizontal="center" vertical="top" wrapText="1"/>
    </xf>
    <xf numFmtId="0" fontId="8" fillId="0" borderId="37" xfId="0" applyFont="1" applyBorder="1" applyAlignment="1">
      <alignment horizontal="right" vertical="top" wrapText="1" readingOrder="2"/>
    </xf>
    <xf numFmtId="0" fontId="33" fillId="0" borderId="37" xfId="0" applyFont="1" applyBorder="1" applyAlignment="1">
      <alignment horizontal="left" vertical="top" wrapText="1"/>
    </xf>
    <xf numFmtId="0" fontId="1" fillId="5" borderId="35" xfId="0" applyFont="1" applyFill="1" applyBorder="1" applyAlignment="1">
      <alignment horizontal="right" vertical="top"/>
    </xf>
    <xf numFmtId="0" fontId="1" fillId="5" borderId="34" xfId="0" applyFont="1" applyFill="1" applyBorder="1" applyAlignment="1">
      <alignment horizontal="right" vertical="top"/>
    </xf>
    <xf numFmtId="0" fontId="1" fillId="5" borderId="35" xfId="0" applyFont="1" applyFill="1" applyBorder="1" applyAlignment="1">
      <alignment horizontal="right" readingOrder="2"/>
    </xf>
    <xf numFmtId="0" fontId="1" fillId="5" borderId="34" xfId="0" applyFont="1" applyFill="1" applyBorder="1" applyAlignment="1">
      <alignment horizontal="right" readingOrder="2"/>
    </xf>
    <xf numFmtId="0" fontId="17" fillId="0" borderId="0" xfId="0" applyFont="1" applyBorder="1" applyAlignment="1">
      <alignment horizontal="center" readingOrder="2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Medium9"/>
  <colors>
    <mruColors>
      <color rgb="FFC88B9A"/>
      <color rgb="FFE3A599"/>
      <color rgb="FFAFD4E6"/>
      <color rgb="FFB3CFB5"/>
      <color rgb="FFD9DADB"/>
      <color rgb="FFEDEDED"/>
      <color rgb="FFD1F3FF"/>
      <color rgb="FF93E3FF"/>
      <color rgb="FF008035"/>
      <color rgb="FFE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13</xdr:col>
      <xdr:colOff>590550</xdr:colOff>
      <xdr:row>29</xdr:row>
      <xdr:rowOff>174624</xdr:rowOff>
    </xdr:to>
    <xdr:sp macro="" textlink="">
      <xdr:nvSpPr>
        <xdr:cNvPr id="2" name="TextBox 1"/>
        <xdr:cNvSpPr txBox="1"/>
      </xdr:nvSpPr>
      <xdr:spPr>
        <a:xfrm>
          <a:off x="9979171050" y="0"/>
          <a:ext cx="7905750" cy="5699124"/>
        </a:xfrm>
        <a:prstGeom prst="rect">
          <a:avLst/>
        </a:prstGeom>
        <a:solidFill>
          <a:schemeClr val="bg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1"/>
          <a:endParaRPr lang="en-US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ar-OM" sz="1400" b="1"/>
            <a:t>نشرة سنوية                                                              </a:t>
          </a:r>
          <a:r>
            <a:rPr lang="en-US" sz="1400" b="1"/>
            <a:t>          </a:t>
          </a:r>
          <a:r>
            <a:rPr lang="ar-OM" sz="1400" b="1"/>
            <a:t>                                                   </a:t>
          </a:r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Annual Bulletin</a:t>
          </a:r>
          <a:endParaRPr lang="en-US" sz="1400" b="1">
            <a:effectLst/>
          </a:endParaRPr>
        </a:p>
        <a:p>
          <a:pPr algn="r" rtl="1"/>
          <a:endParaRPr lang="ar-OM" sz="1400"/>
        </a:p>
        <a:p>
          <a:pPr algn="r" rtl="1"/>
          <a:r>
            <a:rPr lang="ar-OM" sz="1400"/>
            <a:t> </a:t>
          </a:r>
        </a:p>
        <a:p>
          <a:pPr algn="r" rtl="1"/>
          <a:r>
            <a:rPr lang="ar-OM" sz="1400"/>
            <a:t> </a:t>
          </a:r>
        </a:p>
        <a:p>
          <a:pPr algn="r" rtl="1"/>
          <a:r>
            <a:rPr lang="ar-OM" sz="1400"/>
            <a:t> </a:t>
          </a:r>
        </a:p>
        <a:p>
          <a:pPr algn="r" rtl="1"/>
          <a:r>
            <a:rPr lang="ar-OM" sz="1400"/>
            <a:t> </a:t>
          </a:r>
        </a:p>
        <a:p>
          <a:pPr algn="l" rtl="1"/>
          <a:r>
            <a:rPr lang="ar-OM" sz="1400" b="1"/>
            <a:t>إحصاءات العمل</a:t>
          </a:r>
          <a:r>
            <a:rPr lang="en-US" sz="1400" b="1"/>
            <a:t> </a:t>
          </a:r>
          <a:r>
            <a:rPr lang="ar-OM" sz="1400" b="1"/>
            <a:t>في دول مجلس التعاون لدول الخليج العربية 2015م  </a:t>
          </a:r>
          <a:r>
            <a:rPr lang="en-US" sz="1400" b="1"/>
            <a:t>     </a:t>
          </a:r>
          <a:r>
            <a:rPr lang="ar-OM" sz="1400" b="1"/>
            <a:t> </a:t>
          </a:r>
          <a:r>
            <a:rPr lang="en-US" sz="1400" b="1"/>
            <a:t>       </a:t>
          </a: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Labour Statistics </a:t>
          </a:r>
          <a:r>
            <a:rPr lang="en-US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 GCC Countries</a:t>
          </a:r>
          <a:r>
            <a:rPr lang="en-US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2015</a:t>
          </a:r>
          <a:endParaRPr lang="en-US" sz="1400" b="1">
            <a:effectLst/>
          </a:endParaRPr>
        </a:p>
        <a:p>
          <a:pPr rtl="1"/>
          <a: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 b="1">
            <a:effectLst/>
          </a:endParaRPr>
        </a:p>
        <a:p>
          <a:pPr rtl="1"/>
          <a:endParaRPr lang="en-US" sz="1400">
            <a:effectLst/>
          </a:endParaRPr>
        </a:p>
        <a:p>
          <a:pPr algn="r" rtl="1"/>
          <a:endParaRPr lang="ar-OM" sz="1400"/>
        </a:p>
        <a:p>
          <a:pPr algn="r" rtl="1"/>
          <a:endParaRPr lang="ar-OM" sz="1400"/>
        </a:p>
        <a:p>
          <a:pPr algn="r" rtl="1"/>
          <a:r>
            <a:rPr lang="ar-OM" sz="1400"/>
            <a:t> </a:t>
          </a:r>
        </a:p>
        <a:p>
          <a:pPr algn="r" rtl="1"/>
          <a:r>
            <a:rPr lang="ar-OM" sz="1400"/>
            <a:t>  </a:t>
          </a:r>
        </a:p>
        <a:p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                                                                  </a:t>
          </a:r>
          <a:r>
            <a:rPr lang="ar-OM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العدد رقم 3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Issue No.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</a:t>
          </a:r>
          <a:r>
            <a:rPr lang="ar-OM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مارس</a:t>
          </a:r>
          <a:r>
            <a:rPr lang="ar-OM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| 2017م | </a:t>
          </a:r>
          <a:r>
            <a:rPr 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March</a:t>
          </a:r>
          <a:endParaRPr lang="en-U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ar-OM" sz="1400"/>
        </a:p>
        <a:p>
          <a:pPr algn="r" rtl="1"/>
          <a:r>
            <a:rPr lang="en-US" sz="1400"/>
            <a:t> </a:t>
          </a:r>
        </a:p>
        <a:p>
          <a:pPr algn="r" rtl="1"/>
          <a:r>
            <a:rPr lang="en-US" sz="1400"/>
            <a:t> </a:t>
          </a:r>
        </a:p>
        <a:p>
          <a:pPr algn="r" rtl="1"/>
          <a:r>
            <a:rPr lang="en-US" sz="1400"/>
            <a:t> </a:t>
          </a:r>
        </a:p>
        <a:p>
          <a:pPr algn="r" rtl="1"/>
          <a:r>
            <a:rPr lang="en-US" sz="1400"/>
            <a:t> </a:t>
          </a:r>
        </a:p>
        <a:p>
          <a:pPr algn="r" rtl="1"/>
          <a:r>
            <a:rPr lang="en-US" sz="1400"/>
            <a:t> </a:t>
          </a:r>
        </a:p>
        <a:p>
          <a:pPr algn="r" rtl="1"/>
          <a:r>
            <a:rPr lang="en-US" sz="1400"/>
            <a:t> </a:t>
          </a:r>
        </a:p>
        <a:p>
          <a:pPr algn="r" rtl="1"/>
          <a:r>
            <a:rPr lang="en-US" sz="1400"/>
            <a:t> </a:t>
          </a:r>
        </a:p>
        <a:p>
          <a:pPr algn="r" rtl="1"/>
          <a:r>
            <a:rPr lang="en-US" sz="1400"/>
            <a:t> </a:t>
          </a:r>
        </a:p>
        <a:p>
          <a:pPr algn="r" rtl="1"/>
          <a:r>
            <a:rPr lang="en-US" sz="1400"/>
            <a:t> </a:t>
          </a:r>
        </a:p>
      </xdr:txBody>
    </xdr:sp>
    <xdr:clientData/>
  </xdr:twoCellAnchor>
  <xdr:oneCellAnchor>
    <xdr:from>
      <xdr:col>11</xdr:col>
      <xdr:colOff>419100</xdr:colOff>
      <xdr:row>21</xdr:row>
      <xdr:rowOff>129886</xdr:rowOff>
    </xdr:from>
    <xdr:ext cx="184731" cy="264560"/>
    <xdr:sp macro="" textlink="">
      <xdr:nvSpPr>
        <xdr:cNvPr id="3" name="TextBox 2"/>
        <xdr:cNvSpPr txBox="1"/>
      </xdr:nvSpPr>
      <xdr:spPr>
        <a:xfrm>
          <a:off x="9924272987" y="41303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  <xdr:twoCellAnchor>
    <xdr:from>
      <xdr:col>11</xdr:col>
      <xdr:colOff>525781</xdr:colOff>
      <xdr:row>29</xdr:row>
      <xdr:rowOff>17318</xdr:rowOff>
    </xdr:from>
    <xdr:to>
      <xdr:col>11</xdr:col>
      <xdr:colOff>571500</xdr:colOff>
      <xdr:row>29</xdr:row>
      <xdr:rowOff>63037</xdr:rowOff>
    </xdr:to>
    <xdr:sp macro="" textlink="">
      <xdr:nvSpPr>
        <xdr:cNvPr id="4" name="TextBox 3"/>
        <xdr:cNvSpPr txBox="1"/>
      </xdr:nvSpPr>
      <xdr:spPr>
        <a:xfrm>
          <a:off x="9924305318" y="5541818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1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Labor%20Statistics\Qater\2015\LaborForce201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el"/>
      <sheetName val="Pref."/>
      <sheetName val="-"/>
      <sheetName val="Def."/>
      <sheetName val="Indicators"/>
      <sheetName val="Goals"/>
      <sheetName val="Survey description"/>
      <sheetName val="Contents"/>
      <sheetName val="Chapter 1"/>
      <sheetName val="1A"/>
      <sheetName val="GR-1"/>
      <sheetName val="2A"/>
      <sheetName val="3A"/>
      <sheetName val="GR-2"/>
      <sheetName val="4A"/>
      <sheetName val="5A"/>
      <sheetName val="6A"/>
      <sheetName val="7A"/>
      <sheetName val="8A"/>
      <sheetName val="9A"/>
      <sheetName val="10A"/>
      <sheetName val="11A"/>
      <sheetName val="12A"/>
      <sheetName val="13A"/>
      <sheetName val="GR-3"/>
      <sheetName val="14A"/>
      <sheetName val="GR-4"/>
      <sheetName val="15A"/>
      <sheetName val="16A"/>
      <sheetName val="GR-5"/>
      <sheetName val="17A"/>
      <sheetName val="GR-6"/>
      <sheetName val="18A"/>
      <sheetName val="GR-7"/>
      <sheetName val="19A"/>
      <sheetName val="GR-8"/>
      <sheetName val="20A"/>
      <sheetName val="21A"/>
      <sheetName val="22A"/>
      <sheetName val="Chapter 2"/>
      <sheetName val="1"/>
      <sheetName val="GR-9"/>
      <sheetName val="2"/>
      <sheetName val="GR-10"/>
      <sheetName val="3"/>
      <sheetName val="GR-11"/>
      <sheetName val="4"/>
      <sheetName val="5"/>
      <sheetName val="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GR-12"/>
      <sheetName val="20"/>
      <sheetName val="GR-13"/>
      <sheetName val="021"/>
      <sheetName val="GR-14"/>
      <sheetName val="022"/>
      <sheetName val="GR-15"/>
      <sheetName val="023"/>
      <sheetName val="GR-16"/>
      <sheetName val="024"/>
      <sheetName val="GR-17"/>
      <sheetName val="025"/>
      <sheetName val="026"/>
      <sheetName val="027"/>
      <sheetName val="GR-18"/>
      <sheetName val="028"/>
      <sheetName val="GR-19"/>
      <sheetName val="029"/>
      <sheetName val="GR-20"/>
      <sheetName val="030"/>
      <sheetName val="031"/>
      <sheetName val="GR-21"/>
      <sheetName val="032"/>
      <sheetName val="033"/>
      <sheetName val="034"/>
      <sheetName val="035"/>
      <sheetName val="036"/>
      <sheetName val="037"/>
      <sheetName val="038"/>
      <sheetName val="039"/>
      <sheetName val="040"/>
      <sheetName val="041"/>
      <sheetName val="042"/>
      <sheetName val="043"/>
      <sheetName val="044"/>
      <sheetName val="045"/>
      <sheetName val="046"/>
      <sheetName val="047"/>
      <sheetName val="048"/>
      <sheetName val="049"/>
      <sheetName val="050"/>
      <sheetName val="051"/>
      <sheetName val="052"/>
      <sheetName val="053"/>
      <sheetName val="054"/>
      <sheetName val="055"/>
      <sheetName val="056"/>
      <sheetName val="057"/>
      <sheetName val="058"/>
      <sheetName val="059"/>
      <sheetName val="060"/>
      <sheetName val="061"/>
      <sheetName val="062"/>
      <sheetName val="063"/>
      <sheetName val="064"/>
      <sheetName val="065"/>
      <sheetName val="066"/>
      <sheetName val="067"/>
      <sheetName val="068"/>
      <sheetName val="069"/>
      <sheetName val="070"/>
      <sheetName val="071"/>
      <sheetName val="072"/>
      <sheetName val="073"/>
      <sheetName val="074"/>
      <sheetName val="075"/>
      <sheetName val="076"/>
      <sheetName val="077"/>
      <sheetName val="078"/>
      <sheetName val="079"/>
      <sheetName val="080"/>
      <sheetName val="081"/>
      <sheetName val="082"/>
      <sheetName val="083"/>
      <sheetName val="084"/>
      <sheetName val="085"/>
      <sheetName val="086"/>
      <sheetName val="087"/>
      <sheetName val="088"/>
      <sheetName val="089"/>
      <sheetName val="090"/>
      <sheetName val="091"/>
      <sheetName val="092"/>
      <sheetName val="093"/>
      <sheetName val="094"/>
      <sheetName val="095"/>
      <sheetName val="096"/>
      <sheetName val="097"/>
      <sheetName val="098"/>
      <sheetName val="099"/>
      <sheetName val="100"/>
      <sheetName val="101"/>
      <sheetName val="102"/>
      <sheetName val="GR-22"/>
      <sheetName val="103"/>
      <sheetName val="GR-23"/>
      <sheetName val="104"/>
      <sheetName val="105"/>
      <sheetName val="106"/>
      <sheetName val="107"/>
      <sheetName val="108"/>
      <sheetName val="109"/>
      <sheetName val="GR-24"/>
      <sheetName val="110"/>
      <sheetName val="111"/>
      <sheetName val="112"/>
      <sheetName val="113"/>
      <sheetName val="114"/>
      <sheetName val="GR-25"/>
      <sheetName val="115"/>
      <sheetName val="GR-26"/>
      <sheetName val="11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/>
      <sheetData sheetId="12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 refreshError="1"/>
      <sheetData sheetId="32"/>
      <sheetData sheetId="33" refreshError="1"/>
      <sheetData sheetId="34"/>
      <sheetData sheetId="35" refreshError="1"/>
      <sheetData sheetId="36"/>
      <sheetData sheetId="37"/>
      <sheetData sheetId="38"/>
      <sheetData sheetId="39"/>
      <sheetData sheetId="40"/>
      <sheetData sheetId="41" refreshError="1"/>
      <sheetData sheetId="42"/>
      <sheetData sheetId="43" refreshError="1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/>
      <sheetData sheetId="64" refreshError="1"/>
      <sheetData sheetId="65">
        <row r="8">
          <cell r="C8">
            <v>45</v>
          </cell>
          <cell r="G8">
            <v>28665</v>
          </cell>
        </row>
        <row r="9">
          <cell r="C9">
            <v>197</v>
          </cell>
          <cell r="G9">
            <v>225372</v>
          </cell>
        </row>
        <row r="10">
          <cell r="C10">
            <v>0</v>
          </cell>
          <cell r="G10">
            <v>1405</v>
          </cell>
        </row>
        <row r="11">
          <cell r="C11">
            <v>723</v>
          </cell>
          <cell r="G11">
            <v>410895</v>
          </cell>
        </row>
        <row r="12">
          <cell r="C12">
            <v>2460</v>
          </cell>
          <cell r="G12">
            <v>496013</v>
          </cell>
        </row>
        <row r="13">
          <cell r="C13">
            <v>0</v>
          </cell>
          <cell r="G13">
            <v>29190</v>
          </cell>
        </row>
        <row r="14">
          <cell r="C14">
            <v>9027</v>
          </cell>
          <cell r="G14">
            <v>320853</v>
          </cell>
        </row>
        <row r="15">
          <cell r="C15">
            <v>672</v>
          </cell>
          <cell r="G15">
            <v>73727</v>
          </cell>
        </row>
        <row r="16">
          <cell r="C16">
            <v>19771</v>
          </cell>
          <cell r="G16">
            <v>243602</v>
          </cell>
        </row>
        <row r="17">
          <cell r="C17">
            <v>448</v>
          </cell>
          <cell r="G17">
            <v>8593</v>
          </cell>
        </row>
        <row r="18">
          <cell r="C18">
            <v>652</v>
          </cell>
          <cell r="G18">
            <v>11864</v>
          </cell>
        </row>
        <row r="19">
          <cell r="D19">
            <v>991</v>
          </cell>
          <cell r="G19">
            <v>4986</v>
          </cell>
        </row>
      </sheetData>
      <sheetData sheetId="66" refreshError="1"/>
      <sheetData sheetId="67"/>
      <sheetData sheetId="68" refreshError="1"/>
      <sheetData sheetId="69">
        <row r="8">
          <cell r="B8">
            <v>42829</v>
          </cell>
          <cell r="C8">
            <v>23157</v>
          </cell>
          <cell r="D8">
            <v>65986</v>
          </cell>
          <cell r="E8">
            <v>58526</v>
          </cell>
          <cell r="F8">
            <v>16530</v>
          </cell>
          <cell r="G8">
            <v>75056</v>
          </cell>
          <cell r="H8">
            <v>101355</v>
          </cell>
          <cell r="I8">
            <v>39687</v>
          </cell>
          <cell r="J8">
            <v>141042</v>
          </cell>
        </row>
        <row r="9">
          <cell r="B9">
            <v>7872</v>
          </cell>
          <cell r="C9">
            <v>4650</v>
          </cell>
          <cell r="D9">
            <v>12522</v>
          </cell>
          <cell r="E9">
            <v>53286</v>
          </cell>
          <cell r="F9">
            <v>9031</v>
          </cell>
          <cell r="G9">
            <v>62317</v>
          </cell>
          <cell r="H9">
            <v>61158</v>
          </cell>
          <cell r="I9">
            <v>13681</v>
          </cell>
          <cell r="J9">
            <v>74839</v>
          </cell>
        </row>
        <row r="10">
          <cell r="B10">
            <v>5710</v>
          </cell>
          <cell r="C10">
            <v>2254</v>
          </cell>
          <cell r="D10">
            <v>7964</v>
          </cell>
          <cell r="E10">
            <v>43522</v>
          </cell>
          <cell r="F10">
            <v>6322</v>
          </cell>
          <cell r="G10">
            <v>49844</v>
          </cell>
          <cell r="H10">
            <v>49232</v>
          </cell>
          <cell r="I10">
            <v>8576</v>
          </cell>
          <cell r="J10">
            <v>57808</v>
          </cell>
        </row>
        <row r="11">
          <cell r="B11">
            <v>7517</v>
          </cell>
          <cell r="C11">
            <v>4154</v>
          </cell>
          <cell r="D11">
            <v>11671</v>
          </cell>
          <cell r="E11">
            <v>1412777</v>
          </cell>
          <cell r="F11">
            <v>87179</v>
          </cell>
          <cell r="G11">
            <v>1499956</v>
          </cell>
          <cell r="H11">
            <v>1420294</v>
          </cell>
          <cell r="I11">
            <v>91333</v>
          </cell>
          <cell r="J11">
            <v>1511627</v>
          </cell>
        </row>
        <row r="12">
          <cell r="B12">
            <v>95</v>
          </cell>
          <cell r="C12">
            <v>7</v>
          </cell>
          <cell r="D12">
            <v>102</v>
          </cell>
          <cell r="E12">
            <v>3141</v>
          </cell>
          <cell r="F12">
            <v>1209</v>
          </cell>
          <cell r="G12">
            <v>4350</v>
          </cell>
          <cell r="H12">
            <v>3236</v>
          </cell>
          <cell r="I12">
            <v>1216</v>
          </cell>
          <cell r="J12">
            <v>4452</v>
          </cell>
        </row>
        <row r="13">
          <cell r="B13">
            <v>118</v>
          </cell>
          <cell r="C13">
            <v>100</v>
          </cell>
          <cell r="D13">
            <v>218</v>
          </cell>
          <cell r="E13">
            <v>267</v>
          </cell>
          <cell r="F13">
            <v>999</v>
          </cell>
          <cell r="G13">
            <v>1266</v>
          </cell>
          <cell r="H13">
            <v>385</v>
          </cell>
          <cell r="I13">
            <v>1099</v>
          </cell>
          <cell r="J13">
            <v>1484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57199</v>
          </cell>
          <cell r="F14">
            <v>105177</v>
          </cell>
          <cell r="G14">
            <v>162376</v>
          </cell>
          <cell r="H14">
            <v>57199</v>
          </cell>
          <cell r="I14">
            <v>105177</v>
          </cell>
          <cell r="J14">
            <v>162376</v>
          </cell>
        </row>
      </sheetData>
      <sheetData sheetId="70" refreshError="1"/>
      <sheetData sheetId="71"/>
      <sheetData sheetId="72" refreshError="1"/>
      <sheetData sheetId="73"/>
      <sheetData sheetId="74"/>
      <sheetData sheetId="75"/>
      <sheetData sheetId="76" refreshError="1"/>
      <sheetData sheetId="77"/>
      <sheetData sheetId="78" refreshError="1"/>
      <sheetData sheetId="79"/>
      <sheetData sheetId="80" refreshError="1"/>
      <sheetData sheetId="81"/>
      <sheetData sheetId="82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 refreshError="1"/>
      <sheetData sheetId="156"/>
      <sheetData sheetId="157" refreshError="1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/>
      <sheetData sheetId="166"/>
      <sheetData sheetId="167"/>
      <sheetData sheetId="168"/>
      <sheetData sheetId="169"/>
      <sheetData sheetId="170" refreshError="1"/>
      <sheetData sheetId="171"/>
      <sheetData sheetId="172" refreshError="1"/>
      <sheetData sheetId="17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BreakPreview" zoomScaleNormal="120" zoomScaleSheetLayoutView="100" workbookViewId="0">
      <selection activeCell="L34" sqref="L34"/>
    </sheetView>
  </sheetViews>
  <sheetFormatPr defaultRowHeight="15" x14ac:dyDescent="0.25"/>
  <cols>
    <col min="1" max="1" width="1.5703125" customWidth="1"/>
  </cols>
  <sheetData/>
  <printOptions horizontalCentered="1" verticalCentered="1"/>
  <pageMargins left="0.7" right="0.7" top="0.75" bottom="0.75" header="0.3" footer="0.3"/>
  <pageSetup paperSize="9" orientation="landscape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1"/>
  <sheetViews>
    <sheetView showGridLines="0" rightToLeft="1" view="pageBreakPreview" zoomScaleNormal="100" zoomScaleSheetLayoutView="100" workbookViewId="0">
      <selection activeCell="L34" sqref="L34"/>
    </sheetView>
  </sheetViews>
  <sheetFormatPr defaultRowHeight="15" x14ac:dyDescent="0.25"/>
  <cols>
    <col min="1" max="1" width="1.7109375" customWidth="1"/>
    <col min="2" max="2" width="20" customWidth="1"/>
    <col min="3" max="8" width="11.85546875" customWidth="1"/>
    <col min="9" max="9" width="13.7109375" customWidth="1"/>
    <col min="10" max="10" width="18.7109375" customWidth="1"/>
  </cols>
  <sheetData>
    <row r="1" spans="2:10" s="34" customFormat="1" ht="21" x14ac:dyDescent="0.45">
      <c r="B1" s="378" t="s">
        <v>191</v>
      </c>
      <c r="C1" s="378"/>
      <c r="D1" s="378"/>
      <c r="E1" s="378"/>
      <c r="F1" s="378"/>
      <c r="G1" s="378"/>
      <c r="H1" s="378"/>
      <c r="I1" s="378"/>
      <c r="J1" s="378"/>
    </row>
    <row r="2" spans="2:10" s="35" customFormat="1" ht="18.75" x14ac:dyDescent="0.3">
      <c r="B2" s="376" t="s">
        <v>192</v>
      </c>
      <c r="C2" s="376"/>
      <c r="D2" s="376"/>
      <c r="E2" s="376"/>
      <c r="F2" s="376"/>
      <c r="G2" s="376"/>
      <c r="H2" s="376"/>
      <c r="I2" s="376"/>
      <c r="J2" s="376"/>
    </row>
    <row r="3" spans="2:10" ht="9.75" customHeight="1" x14ac:dyDescent="0.25">
      <c r="B3" s="187"/>
      <c r="C3" s="187"/>
      <c r="D3" s="187"/>
      <c r="E3" s="187"/>
      <c r="F3" s="187"/>
      <c r="G3" s="187"/>
      <c r="H3" s="187"/>
      <c r="I3" s="187"/>
      <c r="J3" s="187"/>
    </row>
    <row r="4" spans="2:10" ht="21" thickBot="1" x14ac:dyDescent="0.3">
      <c r="B4" s="8" t="s">
        <v>28</v>
      </c>
      <c r="C4" s="2"/>
      <c r="D4" s="2"/>
      <c r="E4" s="351" t="s">
        <v>278</v>
      </c>
      <c r="F4" s="351"/>
      <c r="G4" s="351"/>
      <c r="H4" s="2"/>
      <c r="I4" s="6"/>
      <c r="J4" s="7" t="s">
        <v>29</v>
      </c>
    </row>
    <row r="5" spans="2:10" ht="27" customHeight="1" x14ac:dyDescent="0.25">
      <c r="B5" s="369" t="s">
        <v>4</v>
      </c>
      <c r="C5" s="76" t="s">
        <v>5</v>
      </c>
      <c r="D5" s="76" t="s">
        <v>6</v>
      </c>
      <c r="E5" s="76" t="s">
        <v>7</v>
      </c>
      <c r="F5" s="76" t="s">
        <v>8</v>
      </c>
      <c r="G5" s="76" t="s">
        <v>9</v>
      </c>
      <c r="H5" s="76" t="s">
        <v>10</v>
      </c>
      <c r="I5" s="78" t="s">
        <v>11</v>
      </c>
      <c r="J5" s="370" t="s">
        <v>12</v>
      </c>
    </row>
    <row r="6" spans="2:10" ht="14.25" customHeight="1" x14ac:dyDescent="0.25">
      <c r="B6" s="369"/>
      <c r="C6" s="77" t="s">
        <v>13</v>
      </c>
      <c r="D6" s="77" t="s">
        <v>14</v>
      </c>
      <c r="E6" s="77" t="s">
        <v>15</v>
      </c>
      <c r="F6" s="77" t="s">
        <v>16</v>
      </c>
      <c r="G6" s="77" t="s">
        <v>17</v>
      </c>
      <c r="H6" s="77" t="s">
        <v>18</v>
      </c>
      <c r="I6" s="79" t="s">
        <v>19</v>
      </c>
      <c r="J6" s="370"/>
    </row>
    <row r="7" spans="2:10" x14ac:dyDescent="0.25">
      <c r="B7" s="57">
        <v>2011</v>
      </c>
      <c r="C7" s="53"/>
      <c r="D7" s="53"/>
      <c r="E7" s="53"/>
      <c r="F7" s="53"/>
      <c r="G7" s="53"/>
      <c r="H7" s="53"/>
      <c r="I7" s="53"/>
      <c r="J7" s="101">
        <v>2011</v>
      </c>
    </row>
    <row r="8" spans="2:10" x14ac:dyDescent="0.25">
      <c r="B8" s="42" t="s">
        <v>20</v>
      </c>
      <c r="C8" s="8" t="s">
        <v>21</v>
      </c>
      <c r="D8" s="20">
        <v>267618</v>
      </c>
      <c r="E8" s="20">
        <v>9288163</v>
      </c>
      <c r="F8" s="5" t="s">
        <v>21</v>
      </c>
      <c r="G8" s="20">
        <v>195310</v>
      </c>
      <c r="H8" s="20">
        <v>597111</v>
      </c>
      <c r="I8" s="8" t="s">
        <v>21</v>
      </c>
      <c r="J8" s="186" t="s">
        <v>22</v>
      </c>
    </row>
    <row r="9" spans="2:10" x14ac:dyDescent="0.25">
      <c r="B9" s="42" t="s">
        <v>23</v>
      </c>
      <c r="C9" s="8" t="s">
        <v>21</v>
      </c>
      <c r="D9" s="20">
        <v>203369</v>
      </c>
      <c r="E9" s="20">
        <v>7823061</v>
      </c>
      <c r="F9" s="5" t="s">
        <v>21</v>
      </c>
      <c r="G9" s="20">
        <v>81532</v>
      </c>
      <c r="H9" s="20">
        <v>338534</v>
      </c>
      <c r="I9" s="8" t="s">
        <v>21</v>
      </c>
      <c r="J9" s="186" t="s">
        <v>24</v>
      </c>
    </row>
    <row r="10" spans="2:10" ht="25.5" customHeight="1" x14ac:dyDescent="0.25">
      <c r="B10" s="42" t="s">
        <v>25</v>
      </c>
      <c r="C10" s="8" t="s">
        <v>21</v>
      </c>
      <c r="D10" s="20">
        <v>64249</v>
      </c>
      <c r="E10" s="20">
        <v>1465102</v>
      </c>
      <c r="F10" s="5" t="s">
        <v>21</v>
      </c>
      <c r="G10" s="20">
        <v>113778</v>
      </c>
      <c r="H10" s="20">
        <v>258577</v>
      </c>
      <c r="I10" s="8" t="s">
        <v>21</v>
      </c>
      <c r="J10" s="186" t="s">
        <v>26</v>
      </c>
    </row>
    <row r="11" spans="2:10" x14ac:dyDescent="0.25">
      <c r="B11" s="57">
        <v>2012</v>
      </c>
      <c r="C11" s="53"/>
      <c r="D11" s="53"/>
      <c r="E11" s="53"/>
      <c r="F11" s="53"/>
      <c r="G11" s="53"/>
      <c r="H11" s="53"/>
      <c r="I11" s="53"/>
      <c r="J11" s="101">
        <v>2012</v>
      </c>
    </row>
    <row r="12" spans="2:10" x14ac:dyDescent="0.25">
      <c r="B12" s="42" t="s">
        <v>20</v>
      </c>
      <c r="C12" s="8" t="s">
        <v>21</v>
      </c>
      <c r="D12" s="20">
        <v>274999</v>
      </c>
      <c r="E12" s="20">
        <v>9322293</v>
      </c>
      <c r="F12" s="5" t="s">
        <v>21</v>
      </c>
      <c r="G12" s="20">
        <v>209479</v>
      </c>
      <c r="H12" s="20">
        <v>733757</v>
      </c>
      <c r="I12" s="8" t="s">
        <v>21</v>
      </c>
      <c r="J12" s="186" t="s">
        <v>22</v>
      </c>
    </row>
    <row r="13" spans="2:10" x14ac:dyDescent="0.25">
      <c r="B13" s="42" t="s">
        <v>23</v>
      </c>
      <c r="C13" s="8" t="s">
        <v>21</v>
      </c>
      <c r="D13" s="20">
        <v>211648</v>
      </c>
      <c r="E13" s="20">
        <v>7769497</v>
      </c>
      <c r="F13" s="5" t="s">
        <v>21</v>
      </c>
      <c r="G13" s="20">
        <v>80826</v>
      </c>
      <c r="H13" s="20">
        <v>358295</v>
      </c>
      <c r="I13" s="8" t="s">
        <v>21</v>
      </c>
      <c r="J13" s="186" t="s">
        <v>24</v>
      </c>
    </row>
    <row r="14" spans="2:10" ht="25.5" customHeight="1" x14ac:dyDescent="0.25">
      <c r="B14" s="42" t="s">
        <v>25</v>
      </c>
      <c r="C14" s="8" t="s">
        <v>21</v>
      </c>
      <c r="D14" s="20">
        <v>63351</v>
      </c>
      <c r="E14" s="20">
        <v>1552796</v>
      </c>
      <c r="F14" s="5" t="s">
        <v>21</v>
      </c>
      <c r="G14" s="20">
        <v>128653</v>
      </c>
      <c r="H14" s="20">
        <v>375462</v>
      </c>
      <c r="I14" s="8" t="s">
        <v>21</v>
      </c>
      <c r="J14" s="186" t="s">
        <v>26</v>
      </c>
    </row>
    <row r="15" spans="2:10" x14ac:dyDescent="0.25">
      <c r="B15" s="57">
        <v>2013</v>
      </c>
      <c r="C15" s="53"/>
      <c r="D15" s="53"/>
      <c r="E15" s="53"/>
      <c r="F15" s="53"/>
      <c r="G15" s="53"/>
      <c r="H15" s="53"/>
      <c r="I15" s="53"/>
      <c r="J15" s="101">
        <v>2013</v>
      </c>
    </row>
    <row r="16" spans="2:10" x14ac:dyDescent="0.25">
      <c r="B16" s="42" t="s">
        <v>20</v>
      </c>
      <c r="C16" s="8" t="s">
        <v>21</v>
      </c>
      <c r="D16" s="20">
        <v>282084</v>
      </c>
      <c r="E16" s="20">
        <v>9679295</v>
      </c>
      <c r="F16" s="5" t="s">
        <v>21</v>
      </c>
      <c r="G16" s="20">
        <v>227009</v>
      </c>
      <c r="H16" s="20">
        <v>878955</v>
      </c>
      <c r="I16" s="8" t="s">
        <v>21</v>
      </c>
      <c r="J16" s="186" t="s">
        <v>22</v>
      </c>
    </row>
    <row r="17" spans="2:10" x14ac:dyDescent="0.25">
      <c r="B17" s="42" t="s">
        <v>23</v>
      </c>
      <c r="C17" s="8" t="s">
        <v>21</v>
      </c>
      <c r="D17" s="20">
        <v>215855</v>
      </c>
      <c r="E17" s="20">
        <v>7867723</v>
      </c>
      <c r="F17" s="5" t="s">
        <v>21</v>
      </c>
      <c r="G17" s="20">
        <v>85104</v>
      </c>
      <c r="H17" s="20">
        <v>378010</v>
      </c>
      <c r="I17" s="8" t="s">
        <v>21</v>
      </c>
      <c r="J17" s="186" t="s">
        <v>24</v>
      </c>
    </row>
    <row r="18" spans="2:10" ht="25.5" customHeight="1" x14ac:dyDescent="0.25">
      <c r="B18" s="42" t="s">
        <v>25</v>
      </c>
      <c r="C18" s="8" t="s">
        <v>21</v>
      </c>
      <c r="D18" s="20">
        <v>66229</v>
      </c>
      <c r="E18" s="20">
        <v>1811572</v>
      </c>
      <c r="F18" s="5" t="s">
        <v>21</v>
      </c>
      <c r="G18" s="20">
        <v>141905</v>
      </c>
      <c r="H18" s="20">
        <v>500945</v>
      </c>
      <c r="I18" s="8" t="s">
        <v>21</v>
      </c>
      <c r="J18" s="186" t="s">
        <v>26</v>
      </c>
    </row>
    <row r="19" spans="2:10" x14ac:dyDescent="0.25">
      <c r="B19" s="57">
        <v>2014</v>
      </c>
      <c r="C19" s="53"/>
      <c r="D19" s="53"/>
      <c r="E19" s="53"/>
      <c r="F19" s="53"/>
      <c r="G19" s="53"/>
      <c r="H19" s="53"/>
      <c r="I19" s="53"/>
      <c r="J19" s="101">
        <v>2014</v>
      </c>
    </row>
    <row r="20" spans="2:10" x14ac:dyDescent="0.25">
      <c r="B20" s="42" t="s">
        <v>20</v>
      </c>
      <c r="C20" s="8" t="s">
        <v>21</v>
      </c>
      <c r="D20" s="20">
        <v>299860</v>
      </c>
      <c r="E20" s="20">
        <v>9976258</v>
      </c>
      <c r="F20" s="5" t="s">
        <v>21</v>
      </c>
      <c r="G20" s="20">
        <v>239230</v>
      </c>
      <c r="H20" s="20">
        <v>801379</v>
      </c>
      <c r="I20" s="8" t="s">
        <v>21</v>
      </c>
      <c r="J20" s="186" t="s">
        <v>22</v>
      </c>
    </row>
    <row r="21" spans="2:10" x14ac:dyDescent="0.25">
      <c r="B21" s="42" t="s">
        <v>23</v>
      </c>
      <c r="C21" s="8" t="s">
        <v>21</v>
      </c>
      <c r="D21" s="20">
        <v>221529</v>
      </c>
      <c r="E21" s="20">
        <v>7967221</v>
      </c>
      <c r="F21" s="5" t="s">
        <v>21</v>
      </c>
      <c r="G21" s="20">
        <v>87302</v>
      </c>
      <c r="H21" s="20">
        <v>406410</v>
      </c>
      <c r="I21" s="8" t="s">
        <v>21</v>
      </c>
      <c r="J21" s="186" t="s">
        <v>24</v>
      </c>
    </row>
    <row r="22" spans="2:10" ht="26.25" customHeight="1" x14ac:dyDescent="0.25">
      <c r="B22" s="42" t="s">
        <v>25</v>
      </c>
      <c r="C22" s="8" t="s">
        <v>21</v>
      </c>
      <c r="D22" s="20">
        <v>78331</v>
      </c>
      <c r="E22" s="20">
        <v>2009037</v>
      </c>
      <c r="F22" s="5" t="s">
        <v>21</v>
      </c>
      <c r="G22" s="20">
        <v>151928</v>
      </c>
      <c r="H22" s="20">
        <v>394970</v>
      </c>
      <c r="I22" s="8" t="s">
        <v>21</v>
      </c>
      <c r="J22" s="186" t="s">
        <v>26</v>
      </c>
    </row>
    <row r="23" spans="2:10" ht="15.75" x14ac:dyDescent="0.25">
      <c r="B23" s="56">
        <v>2015</v>
      </c>
      <c r="C23" s="53"/>
      <c r="D23" s="53"/>
      <c r="E23" s="53"/>
      <c r="F23" s="53"/>
      <c r="G23" s="53"/>
      <c r="H23" s="53"/>
      <c r="I23" s="53"/>
      <c r="J23" s="86">
        <v>2015</v>
      </c>
    </row>
    <row r="24" spans="2:10" x14ac:dyDescent="0.25">
      <c r="B24" s="42" t="s">
        <v>20</v>
      </c>
      <c r="C24" s="8" t="s">
        <v>21</v>
      </c>
      <c r="D24" s="22">
        <f>+T.5!D24-T.6!D24</f>
        <v>308500</v>
      </c>
      <c r="E24" s="22">
        <f>+T.5!E24-T.6!E24</f>
        <v>10352692</v>
      </c>
      <c r="F24" s="8" t="s">
        <v>21</v>
      </c>
      <c r="G24" s="22">
        <f>+T.5!G24-T.6!G24</f>
        <v>251081</v>
      </c>
      <c r="H24" s="22">
        <f>+T.5!H24-T.6!H24</f>
        <v>782333</v>
      </c>
      <c r="I24" s="8" t="s">
        <v>21</v>
      </c>
      <c r="J24" s="186" t="s">
        <v>22</v>
      </c>
    </row>
    <row r="25" spans="2:10" x14ac:dyDescent="0.25">
      <c r="B25" s="42" t="s">
        <v>23</v>
      </c>
      <c r="C25" s="8" t="s">
        <v>21</v>
      </c>
      <c r="D25" s="22">
        <f>+T.5!D25-T.6!D25</f>
        <v>228607</v>
      </c>
      <c r="E25" s="22">
        <f>+T.5!E25-T.6!E25</f>
        <v>8372985</v>
      </c>
      <c r="F25" s="8" t="s">
        <v>21</v>
      </c>
      <c r="G25" s="22">
        <f>+T.5!G25-T.6!G25</f>
        <v>91207</v>
      </c>
      <c r="H25" s="22">
        <f>+T.5!H25-T.6!H25</f>
        <v>429987</v>
      </c>
      <c r="I25" s="8" t="s">
        <v>21</v>
      </c>
      <c r="J25" s="186" t="s">
        <v>24</v>
      </c>
    </row>
    <row r="26" spans="2:10" ht="15.75" thickBot="1" x14ac:dyDescent="0.3">
      <c r="B26" s="304" t="s">
        <v>25</v>
      </c>
      <c r="C26" s="116" t="s">
        <v>21</v>
      </c>
      <c r="D26" s="135">
        <f>+T.5!D26-T.6!D26</f>
        <v>79893</v>
      </c>
      <c r="E26" s="135">
        <f>+T.5!E26-T.6!E26</f>
        <v>1979707</v>
      </c>
      <c r="F26" s="116" t="s">
        <v>21</v>
      </c>
      <c r="G26" s="135">
        <f>+T.5!G26-T.6!G26</f>
        <v>159874</v>
      </c>
      <c r="H26" s="135">
        <f>+T.5!H26-T.6!H26</f>
        <v>352346</v>
      </c>
      <c r="I26" s="116" t="s">
        <v>21</v>
      </c>
      <c r="J26" s="303" t="s">
        <v>26</v>
      </c>
    </row>
    <row r="27" spans="2:10" x14ac:dyDescent="0.25">
      <c r="B27" s="182"/>
      <c r="C27" s="182"/>
      <c r="D27" s="182"/>
      <c r="E27" s="182"/>
      <c r="F27" s="182"/>
      <c r="G27" s="182"/>
      <c r="H27" s="182"/>
      <c r="I27" s="182"/>
      <c r="J27" s="182"/>
    </row>
    <row r="28" spans="2:10" s="34" customFormat="1" ht="21" x14ac:dyDescent="0.45">
      <c r="B28" s="378" t="s">
        <v>193</v>
      </c>
      <c r="C28" s="378"/>
      <c r="D28" s="378"/>
      <c r="E28" s="378"/>
      <c r="F28" s="378"/>
      <c r="G28" s="378"/>
      <c r="H28" s="378"/>
      <c r="I28" s="378"/>
      <c r="J28" s="378"/>
    </row>
    <row r="29" spans="2:10" s="35" customFormat="1" ht="18.75" x14ac:dyDescent="0.3">
      <c r="B29" s="376" t="s">
        <v>194</v>
      </c>
      <c r="C29" s="376"/>
      <c r="D29" s="376"/>
      <c r="E29" s="376"/>
      <c r="F29" s="376"/>
      <c r="G29" s="376"/>
      <c r="H29" s="376"/>
      <c r="I29" s="376"/>
      <c r="J29" s="376"/>
    </row>
    <row r="30" spans="2:10" x14ac:dyDescent="0.25">
      <c r="B30" s="188"/>
      <c r="C30" s="188"/>
      <c r="D30" s="188"/>
      <c r="E30" s="188"/>
      <c r="F30" s="188"/>
      <c r="G30" s="188"/>
      <c r="H30" s="188"/>
      <c r="I30" s="188"/>
      <c r="J30" s="188"/>
    </row>
    <row r="31" spans="2:10" ht="21" thickBot="1" x14ac:dyDescent="0.3">
      <c r="B31" s="8" t="s">
        <v>28</v>
      </c>
      <c r="C31" s="2"/>
      <c r="D31" s="2"/>
      <c r="E31" s="351" t="s">
        <v>133</v>
      </c>
      <c r="F31" s="351"/>
      <c r="G31" s="351"/>
      <c r="H31" s="2"/>
      <c r="I31" s="6"/>
      <c r="J31" s="7" t="s">
        <v>29</v>
      </c>
    </row>
    <row r="32" spans="2:10" ht="31.5" x14ac:dyDescent="0.25">
      <c r="B32" s="369" t="s">
        <v>4</v>
      </c>
      <c r="C32" s="76" t="s">
        <v>5</v>
      </c>
      <c r="D32" s="76" t="s">
        <v>6</v>
      </c>
      <c r="E32" s="76" t="s">
        <v>7</v>
      </c>
      <c r="F32" s="76" t="s">
        <v>8</v>
      </c>
      <c r="G32" s="76" t="s">
        <v>9</v>
      </c>
      <c r="H32" s="76" t="s">
        <v>10</v>
      </c>
      <c r="I32" s="78" t="s">
        <v>11</v>
      </c>
      <c r="J32" s="370" t="s">
        <v>12</v>
      </c>
    </row>
    <row r="33" spans="2:10" ht="15.75" x14ac:dyDescent="0.25">
      <c r="B33" s="369"/>
      <c r="C33" s="77" t="s">
        <v>13</v>
      </c>
      <c r="D33" s="77" t="s">
        <v>14</v>
      </c>
      <c r="E33" s="77" t="s">
        <v>15</v>
      </c>
      <c r="F33" s="77" t="s">
        <v>16</v>
      </c>
      <c r="G33" s="77" t="s">
        <v>17</v>
      </c>
      <c r="H33" s="77" t="s">
        <v>18</v>
      </c>
      <c r="I33" s="79" t="s">
        <v>19</v>
      </c>
      <c r="J33" s="370"/>
    </row>
    <row r="34" spans="2:10" x14ac:dyDescent="0.25">
      <c r="B34" s="57">
        <v>2011</v>
      </c>
      <c r="C34" s="53"/>
      <c r="D34" s="53"/>
      <c r="E34" s="53"/>
      <c r="F34" s="53"/>
      <c r="G34" s="53"/>
      <c r="H34" s="53"/>
      <c r="I34" s="53"/>
      <c r="J34" s="101">
        <v>2011</v>
      </c>
    </row>
    <row r="35" spans="2:10" x14ac:dyDescent="0.25">
      <c r="B35" s="42" t="s">
        <v>20</v>
      </c>
      <c r="C35" s="8" t="s">
        <v>21</v>
      </c>
      <c r="D35" s="20">
        <v>81259</v>
      </c>
      <c r="E35" s="20">
        <v>2744839</v>
      </c>
      <c r="F35" s="24" t="s">
        <v>21</v>
      </c>
      <c r="G35" s="20">
        <v>50007</v>
      </c>
      <c r="H35" s="20">
        <v>198157</v>
      </c>
      <c r="I35" s="8" t="s">
        <v>21</v>
      </c>
      <c r="J35" s="186" t="s">
        <v>22</v>
      </c>
    </row>
    <row r="36" spans="2:10" x14ac:dyDescent="0.25">
      <c r="B36" s="42" t="s">
        <v>23</v>
      </c>
      <c r="C36" s="8" t="s">
        <v>21</v>
      </c>
      <c r="D36" s="20">
        <v>72338</v>
      </c>
      <c r="E36" s="20">
        <v>2442117</v>
      </c>
      <c r="F36" s="24" t="s">
        <v>21</v>
      </c>
      <c r="G36" s="20">
        <v>28675</v>
      </c>
      <c r="H36" s="20">
        <v>135858</v>
      </c>
      <c r="I36" s="8" t="s">
        <v>21</v>
      </c>
      <c r="J36" s="186" t="s">
        <v>24</v>
      </c>
    </row>
    <row r="37" spans="2:10" x14ac:dyDescent="0.25">
      <c r="B37" s="42" t="s">
        <v>25</v>
      </c>
      <c r="C37" s="8" t="s">
        <v>21</v>
      </c>
      <c r="D37" s="20">
        <v>8921</v>
      </c>
      <c r="E37" s="20">
        <v>302722</v>
      </c>
      <c r="F37" s="24" t="s">
        <v>21</v>
      </c>
      <c r="G37" s="20">
        <v>21332</v>
      </c>
      <c r="H37" s="20">
        <v>62299</v>
      </c>
      <c r="I37" s="8" t="s">
        <v>21</v>
      </c>
      <c r="J37" s="186" t="s">
        <v>26</v>
      </c>
    </row>
    <row r="38" spans="2:10" x14ac:dyDescent="0.25">
      <c r="B38" s="57">
        <v>2012</v>
      </c>
      <c r="C38" s="53"/>
      <c r="D38" s="53"/>
      <c r="E38" s="53"/>
      <c r="F38" s="53"/>
      <c r="G38" s="53"/>
      <c r="H38" s="53"/>
      <c r="I38" s="53"/>
      <c r="J38" s="101">
        <v>2012</v>
      </c>
    </row>
    <row r="39" spans="2:10" x14ac:dyDescent="0.25">
      <c r="B39" s="42" t="s">
        <v>20</v>
      </c>
      <c r="C39" s="8" t="s">
        <v>21</v>
      </c>
      <c r="D39" s="20">
        <v>83789</v>
      </c>
      <c r="E39" s="20">
        <v>2685662</v>
      </c>
      <c r="F39" s="24" t="s">
        <v>21</v>
      </c>
      <c r="G39" s="20">
        <v>52995</v>
      </c>
      <c r="H39" s="20">
        <v>264476</v>
      </c>
      <c r="I39" s="8" t="s">
        <v>21</v>
      </c>
      <c r="J39" s="186" t="s">
        <v>22</v>
      </c>
    </row>
    <row r="40" spans="2:10" x14ac:dyDescent="0.25">
      <c r="B40" s="42" t="s">
        <v>23</v>
      </c>
      <c r="C40" s="8" t="s">
        <v>21</v>
      </c>
      <c r="D40" s="20">
        <v>74950</v>
      </c>
      <c r="E40" s="20">
        <v>2379276</v>
      </c>
      <c r="F40" s="24" t="s">
        <v>21</v>
      </c>
      <c r="G40" s="20">
        <v>26427</v>
      </c>
      <c r="H40" s="20">
        <v>145487</v>
      </c>
      <c r="I40" s="8" t="s">
        <v>21</v>
      </c>
      <c r="J40" s="186" t="s">
        <v>24</v>
      </c>
    </row>
    <row r="41" spans="2:10" x14ac:dyDescent="0.25">
      <c r="B41" s="42" t="s">
        <v>25</v>
      </c>
      <c r="C41" s="8" t="s">
        <v>21</v>
      </c>
      <c r="D41" s="20">
        <v>8839</v>
      </c>
      <c r="E41" s="20">
        <v>306386</v>
      </c>
      <c r="F41" s="24" t="s">
        <v>21</v>
      </c>
      <c r="G41" s="20">
        <v>26568</v>
      </c>
      <c r="H41" s="20">
        <v>118989</v>
      </c>
      <c r="I41" s="8" t="s">
        <v>21</v>
      </c>
      <c r="J41" s="186" t="s">
        <v>26</v>
      </c>
    </row>
    <row r="42" spans="2:10" x14ac:dyDescent="0.25">
      <c r="B42" s="57">
        <v>2013</v>
      </c>
      <c r="C42" s="53"/>
      <c r="D42" s="53"/>
      <c r="E42" s="53"/>
      <c r="F42" s="53"/>
      <c r="G42" s="53"/>
      <c r="H42" s="53"/>
      <c r="I42" s="53"/>
      <c r="J42" s="101">
        <v>2013</v>
      </c>
    </row>
    <row r="43" spans="2:10" x14ac:dyDescent="0.25">
      <c r="B43" s="42" t="s">
        <v>20</v>
      </c>
      <c r="C43" s="8" t="s">
        <v>21</v>
      </c>
      <c r="D43" s="20">
        <v>85040</v>
      </c>
      <c r="E43" s="20">
        <v>2660337</v>
      </c>
      <c r="F43" s="24" t="s">
        <v>21</v>
      </c>
      <c r="G43" s="20">
        <v>53584</v>
      </c>
      <c r="H43" s="20">
        <v>333944</v>
      </c>
      <c r="I43" s="8" t="s">
        <v>21</v>
      </c>
      <c r="J43" s="186" t="s">
        <v>22</v>
      </c>
    </row>
    <row r="44" spans="2:10" x14ac:dyDescent="0.25">
      <c r="B44" s="42" t="s">
        <v>23</v>
      </c>
      <c r="C44" s="8" t="s">
        <v>21</v>
      </c>
      <c r="D44" s="20">
        <v>76518</v>
      </c>
      <c r="E44" s="20">
        <v>2333973</v>
      </c>
      <c r="F44" s="24" t="s">
        <v>21</v>
      </c>
      <c r="G44" s="20">
        <v>26302</v>
      </c>
      <c r="H44" s="20">
        <v>155224</v>
      </c>
      <c r="I44" s="8" t="s">
        <v>21</v>
      </c>
      <c r="J44" s="186" t="s">
        <v>24</v>
      </c>
    </row>
    <row r="45" spans="2:10" x14ac:dyDescent="0.25">
      <c r="B45" s="42" t="s">
        <v>25</v>
      </c>
      <c r="C45" s="8" t="s">
        <v>21</v>
      </c>
      <c r="D45" s="20">
        <v>8522</v>
      </c>
      <c r="E45" s="20">
        <v>326364</v>
      </c>
      <c r="F45" s="24" t="s">
        <v>21</v>
      </c>
      <c r="G45" s="20">
        <v>27282</v>
      </c>
      <c r="H45" s="20">
        <v>178720</v>
      </c>
      <c r="I45" s="8" t="s">
        <v>21</v>
      </c>
      <c r="J45" s="186" t="s">
        <v>26</v>
      </c>
    </row>
    <row r="46" spans="2:10" x14ac:dyDescent="0.25">
      <c r="B46" s="57">
        <v>2014</v>
      </c>
      <c r="C46" s="53"/>
      <c r="D46" s="53"/>
      <c r="E46" s="53"/>
      <c r="F46" s="53"/>
      <c r="G46" s="53"/>
      <c r="H46" s="53"/>
      <c r="I46" s="53"/>
      <c r="J46" s="101">
        <v>2014</v>
      </c>
    </row>
    <row r="47" spans="2:10" x14ac:dyDescent="0.25">
      <c r="B47" s="42" t="s">
        <v>20</v>
      </c>
      <c r="C47" s="8" t="s">
        <v>21</v>
      </c>
      <c r="D47" s="20">
        <v>88955</v>
      </c>
      <c r="E47" s="20">
        <v>2758730</v>
      </c>
      <c r="F47" s="24" t="s">
        <v>21</v>
      </c>
      <c r="G47" s="20">
        <v>60811</v>
      </c>
      <c r="H47" s="20">
        <v>240280</v>
      </c>
      <c r="I47" s="8" t="s">
        <v>21</v>
      </c>
      <c r="J47" s="186" t="s">
        <v>22</v>
      </c>
    </row>
    <row r="48" spans="2:10" x14ac:dyDescent="0.25">
      <c r="B48" s="42" t="s">
        <v>23</v>
      </c>
      <c r="C48" s="8" t="s">
        <v>21</v>
      </c>
      <c r="D48" s="20">
        <v>78269</v>
      </c>
      <c r="E48" s="20">
        <v>2368601</v>
      </c>
      <c r="F48" s="24" t="s">
        <v>21</v>
      </c>
      <c r="G48" s="20">
        <v>28234</v>
      </c>
      <c r="H48" s="20">
        <v>167123</v>
      </c>
      <c r="I48" s="8" t="s">
        <v>21</v>
      </c>
      <c r="J48" s="186" t="s">
        <v>24</v>
      </c>
    </row>
    <row r="49" spans="2:10" x14ac:dyDescent="0.25">
      <c r="B49" s="42" t="s">
        <v>25</v>
      </c>
      <c r="C49" s="8" t="s">
        <v>21</v>
      </c>
      <c r="D49" s="20">
        <v>10686</v>
      </c>
      <c r="E49" s="20">
        <v>390129</v>
      </c>
      <c r="F49" s="24" t="s">
        <v>21</v>
      </c>
      <c r="G49" s="20">
        <v>32577</v>
      </c>
      <c r="H49" s="20">
        <v>73156</v>
      </c>
      <c r="I49" s="8" t="s">
        <v>21</v>
      </c>
      <c r="J49" s="186" t="s">
        <v>26</v>
      </c>
    </row>
    <row r="50" spans="2:10" ht="15.75" x14ac:dyDescent="0.25">
      <c r="B50" s="56">
        <v>2015</v>
      </c>
      <c r="C50" s="53"/>
      <c r="D50" s="53"/>
      <c r="E50" s="53"/>
      <c r="F50" s="53"/>
      <c r="G50" s="53"/>
      <c r="H50" s="53"/>
      <c r="I50" s="53"/>
      <c r="J50" s="86">
        <v>2015</v>
      </c>
    </row>
    <row r="51" spans="2:10" x14ac:dyDescent="0.25">
      <c r="B51" s="42" t="s">
        <v>20</v>
      </c>
      <c r="C51" s="8" t="s">
        <v>21</v>
      </c>
      <c r="D51" s="22">
        <f>+T.5!D51-T.6!D51</f>
        <v>91475</v>
      </c>
      <c r="E51" s="22">
        <f>+T.5!E51-T.6!E51</f>
        <v>2924070</v>
      </c>
      <c r="F51" s="8" t="s">
        <v>21</v>
      </c>
      <c r="G51" s="22">
        <f>+T.5!G51-T.6!G51</f>
        <v>65969</v>
      </c>
      <c r="H51" s="22">
        <f>+T.5!H51-T.6!H51</f>
        <v>262657</v>
      </c>
      <c r="I51" s="8" t="s">
        <v>21</v>
      </c>
      <c r="J51" s="186" t="s">
        <v>22</v>
      </c>
    </row>
    <row r="52" spans="2:10" x14ac:dyDescent="0.25">
      <c r="B52" s="42" t="s">
        <v>23</v>
      </c>
      <c r="C52" s="8" t="s">
        <v>21</v>
      </c>
      <c r="D52" s="22">
        <f>+T.5!D52-T.6!D52</f>
        <v>81446</v>
      </c>
      <c r="E52" s="22">
        <f>+T.5!E52-T.6!E52</f>
        <v>2540309</v>
      </c>
      <c r="F52" s="8" t="s">
        <v>21</v>
      </c>
      <c r="G52" s="22">
        <f>+T.5!G52-T.6!G52</f>
        <v>29451</v>
      </c>
      <c r="H52" s="22">
        <f>+T.5!H52-T.6!H52</f>
        <v>184045</v>
      </c>
      <c r="I52" s="8" t="s">
        <v>21</v>
      </c>
      <c r="J52" s="186" t="s">
        <v>24</v>
      </c>
    </row>
    <row r="53" spans="2:10" ht="15.75" thickBot="1" x14ac:dyDescent="0.3">
      <c r="B53" s="304" t="s">
        <v>25</v>
      </c>
      <c r="C53" s="116" t="s">
        <v>21</v>
      </c>
      <c r="D53" s="135">
        <f>+T.5!D53-T.6!D53</f>
        <v>10029</v>
      </c>
      <c r="E53" s="135">
        <f>+T.5!E53-T.6!E53</f>
        <v>383761</v>
      </c>
      <c r="F53" s="116" t="s">
        <v>21</v>
      </c>
      <c r="G53" s="135">
        <f>+T.5!G53-T.6!G53</f>
        <v>36518</v>
      </c>
      <c r="H53" s="135">
        <f>+T.5!H53-T.6!H53</f>
        <v>78610</v>
      </c>
      <c r="I53" s="116" t="s">
        <v>21</v>
      </c>
      <c r="J53" s="303" t="s">
        <v>26</v>
      </c>
    </row>
    <row r="54" spans="2:10" x14ac:dyDescent="0.25">
      <c r="B54" s="182"/>
      <c r="C54" s="182"/>
      <c r="D54" s="182"/>
      <c r="E54" s="182"/>
      <c r="F54" s="182"/>
      <c r="G54" s="182"/>
      <c r="H54" s="182"/>
      <c r="I54" s="182"/>
      <c r="J54" s="182"/>
    </row>
    <row r="55" spans="2:10" s="34" customFormat="1" ht="21" x14ac:dyDescent="0.45">
      <c r="B55" s="378" t="s">
        <v>193</v>
      </c>
      <c r="C55" s="378"/>
      <c r="D55" s="378"/>
      <c r="E55" s="378"/>
      <c r="F55" s="378"/>
      <c r="G55" s="378"/>
      <c r="H55" s="378"/>
      <c r="I55" s="378"/>
      <c r="J55" s="378"/>
    </row>
    <row r="56" spans="2:10" s="35" customFormat="1" ht="18.75" x14ac:dyDescent="0.3">
      <c r="B56" s="376" t="s">
        <v>194</v>
      </c>
      <c r="C56" s="376"/>
      <c r="D56" s="376"/>
      <c r="E56" s="376"/>
      <c r="F56" s="376"/>
      <c r="G56" s="376"/>
      <c r="H56" s="376"/>
      <c r="I56" s="376"/>
      <c r="J56" s="376"/>
    </row>
    <row r="57" spans="2:10" x14ac:dyDescent="0.25">
      <c r="B57" s="182"/>
      <c r="C57" s="182"/>
      <c r="D57" s="182"/>
      <c r="E57" s="182"/>
      <c r="F57" s="182"/>
      <c r="G57" s="182"/>
      <c r="H57" s="182"/>
      <c r="I57" s="182"/>
      <c r="J57" s="182"/>
    </row>
    <row r="58" spans="2:10" ht="21" thickBot="1" x14ac:dyDescent="0.3">
      <c r="B58" s="8" t="s">
        <v>28</v>
      </c>
      <c r="C58" s="2"/>
      <c r="D58" s="2"/>
      <c r="E58" s="351" t="s">
        <v>284</v>
      </c>
      <c r="F58" s="351"/>
      <c r="G58" s="351"/>
      <c r="H58" s="2"/>
      <c r="I58" s="6"/>
      <c r="J58" s="7" t="s">
        <v>29</v>
      </c>
    </row>
    <row r="59" spans="2:10" ht="31.5" x14ac:dyDescent="0.25">
      <c r="B59" s="369" t="s">
        <v>4</v>
      </c>
      <c r="C59" s="76" t="s">
        <v>5</v>
      </c>
      <c r="D59" s="76" t="s">
        <v>6</v>
      </c>
      <c r="E59" s="76" t="s">
        <v>7</v>
      </c>
      <c r="F59" s="76" t="s">
        <v>8</v>
      </c>
      <c r="G59" s="76" t="s">
        <v>9</v>
      </c>
      <c r="H59" s="76" t="s">
        <v>10</v>
      </c>
      <c r="I59" s="78" t="s">
        <v>11</v>
      </c>
      <c r="J59" s="370" t="s">
        <v>12</v>
      </c>
    </row>
    <row r="60" spans="2:10" ht="15.75" x14ac:dyDescent="0.25">
      <c r="B60" s="369"/>
      <c r="C60" s="77" t="s">
        <v>13</v>
      </c>
      <c r="D60" s="77" t="s">
        <v>14</v>
      </c>
      <c r="E60" s="77" t="s">
        <v>15</v>
      </c>
      <c r="F60" s="77" t="s">
        <v>16</v>
      </c>
      <c r="G60" s="77" t="s">
        <v>17</v>
      </c>
      <c r="H60" s="77" t="s">
        <v>18</v>
      </c>
      <c r="I60" s="79" t="s">
        <v>19</v>
      </c>
      <c r="J60" s="370"/>
    </row>
    <row r="61" spans="2:10" x14ac:dyDescent="0.25">
      <c r="B61" s="57">
        <v>2011</v>
      </c>
      <c r="C61" s="53"/>
      <c r="D61" s="53"/>
      <c r="E61" s="53"/>
      <c r="F61" s="53"/>
      <c r="G61" s="53"/>
      <c r="H61" s="53"/>
      <c r="I61" s="53"/>
      <c r="J61" s="101">
        <v>2011</v>
      </c>
    </row>
    <row r="62" spans="2:10" x14ac:dyDescent="0.25">
      <c r="B62" s="42" t="s">
        <v>20</v>
      </c>
      <c r="C62" s="8" t="s">
        <v>21</v>
      </c>
      <c r="D62" s="20">
        <v>186359</v>
      </c>
      <c r="E62" s="20">
        <v>6543324</v>
      </c>
      <c r="F62" s="5" t="s">
        <v>21</v>
      </c>
      <c r="G62" s="20">
        <v>145303</v>
      </c>
      <c r="H62" s="20">
        <v>398954</v>
      </c>
      <c r="I62" s="8" t="s">
        <v>21</v>
      </c>
      <c r="J62" s="186" t="s">
        <v>22</v>
      </c>
    </row>
    <row r="63" spans="2:10" x14ac:dyDescent="0.25">
      <c r="B63" s="42" t="s">
        <v>306</v>
      </c>
      <c r="C63" s="8" t="s">
        <v>21</v>
      </c>
      <c r="D63" s="20">
        <v>131031</v>
      </c>
      <c r="E63" s="20">
        <v>5380944</v>
      </c>
      <c r="F63" s="5" t="s">
        <v>21</v>
      </c>
      <c r="G63" s="20">
        <v>52857</v>
      </c>
      <c r="H63" s="20">
        <v>202676</v>
      </c>
      <c r="I63" s="8" t="s">
        <v>21</v>
      </c>
      <c r="J63" s="186" t="s">
        <v>24</v>
      </c>
    </row>
    <row r="64" spans="2:10" x14ac:dyDescent="0.25">
      <c r="B64" s="42" t="s">
        <v>307</v>
      </c>
      <c r="C64" s="8" t="s">
        <v>21</v>
      </c>
      <c r="D64" s="20">
        <v>55328</v>
      </c>
      <c r="E64" s="20">
        <v>1162380</v>
      </c>
      <c r="F64" s="5" t="s">
        <v>21</v>
      </c>
      <c r="G64" s="20">
        <v>92446</v>
      </c>
      <c r="H64" s="20">
        <v>196278</v>
      </c>
      <c r="I64" s="8" t="s">
        <v>21</v>
      </c>
      <c r="J64" s="186" t="s">
        <v>26</v>
      </c>
    </row>
    <row r="65" spans="2:10" x14ac:dyDescent="0.25">
      <c r="B65" s="57">
        <v>2012</v>
      </c>
      <c r="C65" s="53"/>
      <c r="D65" s="53"/>
      <c r="E65" s="53"/>
      <c r="F65" s="53"/>
      <c r="G65" s="53"/>
      <c r="H65" s="53"/>
      <c r="I65" s="53"/>
      <c r="J65" s="101">
        <v>2012</v>
      </c>
    </row>
    <row r="66" spans="2:10" x14ac:dyDescent="0.25">
      <c r="B66" s="42" t="s">
        <v>20</v>
      </c>
      <c r="C66" s="8" t="s">
        <v>21</v>
      </c>
      <c r="D66" s="20">
        <v>191210</v>
      </c>
      <c r="E66" s="20">
        <v>6636631</v>
      </c>
      <c r="F66" s="5" t="s">
        <v>21</v>
      </c>
      <c r="G66" s="20">
        <v>156484</v>
      </c>
      <c r="H66" s="20">
        <v>469281</v>
      </c>
      <c r="I66" s="8" t="s">
        <v>21</v>
      </c>
      <c r="J66" s="186" t="s">
        <v>22</v>
      </c>
    </row>
    <row r="67" spans="2:10" x14ac:dyDescent="0.25">
      <c r="B67" s="42" t="s">
        <v>306</v>
      </c>
      <c r="C67" s="8" t="s">
        <v>21</v>
      </c>
      <c r="D67" s="20">
        <v>136698</v>
      </c>
      <c r="E67" s="20">
        <v>5390221</v>
      </c>
      <c r="F67" s="5" t="s">
        <v>21</v>
      </c>
      <c r="G67" s="20">
        <v>54399</v>
      </c>
      <c r="H67" s="20">
        <v>212808</v>
      </c>
      <c r="I67" s="8" t="s">
        <v>21</v>
      </c>
      <c r="J67" s="186" t="s">
        <v>24</v>
      </c>
    </row>
    <row r="68" spans="2:10" x14ac:dyDescent="0.25">
      <c r="B68" s="42" t="s">
        <v>307</v>
      </c>
      <c r="C68" s="8" t="s">
        <v>21</v>
      </c>
      <c r="D68" s="20">
        <v>54512</v>
      </c>
      <c r="E68" s="20">
        <v>1246410</v>
      </c>
      <c r="F68" s="5" t="s">
        <v>21</v>
      </c>
      <c r="G68" s="20">
        <v>102085</v>
      </c>
      <c r="H68" s="20">
        <v>256473</v>
      </c>
      <c r="I68" s="8" t="s">
        <v>21</v>
      </c>
      <c r="J68" s="186" t="s">
        <v>26</v>
      </c>
    </row>
    <row r="69" spans="2:10" x14ac:dyDescent="0.25">
      <c r="B69" s="57">
        <v>2013</v>
      </c>
      <c r="C69" s="53"/>
      <c r="D69" s="53"/>
      <c r="E69" s="53"/>
      <c r="F69" s="53"/>
      <c r="G69" s="53"/>
      <c r="H69" s="53"/>
      <c r="I69" s="53"/>
      <c r="J69" s="101">
        <v>2013</v>
      </c>
    </row>
    <row r="70" spans="2:10" x14ac:dyDescent="0.25">
      <c r="B70" s="42" t="s">
        <v>20</v>
      </c>
      <c r="C70" s="8" t="s">
        <v>21</v>
      </c>
      <c r="D70" s="20">
        <v>197044</v>
      </c>
      <c r="E70" s="20">
        <v>7018958</v>
      </c>
      <c r="F70" s="5" t="s">
        <v>21</v>
      </c>
      <c r="G70" s="20">
        <v>173425</v>
      </c>
      <c r="H70" s="20">
        <v>545011</v>
      </c>
      <c r="I70" s="8" t="s">
        <v>21</v>
      </c>
      <c r="J70" s="186" t="s">
        <v>22</v>
      </c>
    </row>
    <row r="71" spans="2:10" x14ac:dyDescent="0.25">
      <c r="B71" s="42" t="s">
        <v>306</v>
      </c>
      <c r="C71" s="8" t="s">
        <v>21</v>
      </c>
      <c r="D71" s="20">
        <v>139337</v>
      </c>
      <c r="E71" s="20">
        <v>5533750</v>
      </c>
      <c r="F71" s="5" t="s">
        <v>21</v>
      </c>
      <c r="G71" s="20">
        <v>58802</v>
      </c>
      <c r="H71" s="20">
        <v>222786</v>
      </c>
      <c r="I71" s="8" t="s">
        <v>21</v>
      </c>
      <c r="J71" s="186" t="s">
        <v>24</v>
      </c>
    </row>
    <row r="72" spans="2:10" x14ac:dyDescent="0.25">
      <c r="B72" s="42" t="s">
        <v>307</v>
      </c>
      <c r="C72" s="8" t="s">
        <v>21</v>
      </c>
      <c r="D72" s="20">
        <v>57707</v>
      </c>
      <c r="E72" s="20">
        <v>1485208</v>
      </c>
      <c r="F72" s="5" t="s">
        <v>21</v>
      </c>
      <c r="G72" s="20">
        <v>114623</v>
      </c>
      <c r="H72" s="20">
        <v>322225</v>
      </c>
      <c r="I72" s="8" t="s">
        <v>21</v>
      </c>
      <c r="J72" s="186" t="s">
        <v>26</v>
      </c>
    </row>
    <row r="73" spans="2:10" x14ac:dyDescent="0.25">
      <c r="B73" s="57">
        <v>2014</v>
      </c>
      <c r="C73" s="53"/>
      <c r="D73" s="53"/>
      <c r="E73" s="53"/>
      <c r="F73" s="53"/>
      <c r="G73" s="53"/>
      <c r="H73" s="53"/>
      <c r="I73" s="53"/>
      <c r="J73" s="101">
        <v>2014</v>
      </c>
    </row>
    <row r="74" spans="2:10" x14ac:dyDescent="0.25">
      <c r="B74" s="42" t="s">
        <v>20</v>
      </c>
      <c r="C74" s="8" t="s">
        <v>21</v>
      </c>
      <c r="D74" s="20">
        <v>213905</v>
      </c>
      <c r="E74" s="20">
        <v>7217528</v>
      </c>
      <c r="F74" s="5" t="s">
        <v>21</v>
      </c>
      <c r="G74" s="20">
        <v>178419</v>
      </c>
      <c r="H74" s="20">
        <v>561100</v>
      </c>
      <c r="I74" s="8" t="s">
        <v>21</v>
      </c>
      <c r="J74" s="186" t="s">
        <v>22</v>
      </c>
    </row>
    <row r="75" spans="2:10" x14ac:dyDescent="0.25">
      <c r="B75" s="42" t="s">
        <v>23</v>
      </c>
      <c r="C75" s="8" t="s">
        <v>21</v>
      </c>
      <c r="D75" s="20">
        <v>143260</v>
      </c>
      <c r="E75" s="20">
        <v>5598620</v>
      </c>
      <c r="F75" s="5" t="s">
        <v>21</v>
      </c>
      <c r="G75" s="20">
        <v>59068</v>
      </c>
      <c r="H75" s="20">
        <v>239287</v>
      </c>
      <c r="I75" s="8" t="s">
        <v>21</v>
      </c>
      <c r="J75" s="186" t="s">
        <v>24</v>
      </c>
    </row>
    <row r="76" spans="2:10" x14ac:dyDescent="0.25">
      <c r="B76" s="42" t="s">
        <v>25</v>
      </c>
      <c r="C76" s="8" t="s">
        <v>21</v>
      </c>
      <c r="D76" s="20">
        <v>70645</v>
      </c>
      <c r="E76" s="20">
        <v>1618908</v>
      </c>
      <c r="F76" s="5" t="s">
        <v>21</v>
      </c>
      <c r="G76" s="20">
        <v>119351</v>
      </c>
      <c r="H76" s="20">
        <v>321813</v>
      </c>
      <c r="I76" s="8" t="s">
        <v>21</v>
      </c>
      <c r="J76" s="186" t="s">
        <v>26</v>
      </c>
    </row>
    <row r="77" spans="2:10" ht="15.75" x14ac:dyDescent="0.25">
      <c r="B77" s="56">
        <v>2015</v>
      </c>
      <c r="C77" s="53"/>
      <c r="D77" s="53"/>
      <c r="E77" s="53"/>
      <c r="F77" s="53"/>
      <c r="G77" s="53"/>
      <c r="H77" s="53"/>
      <c r="I77" s="53"/>
      <c r="J77" s="86">
        <v>2015</v>
      </c>
    </row>
    <row r="78" spans="2:10" x14ac:dyDescent="0.25">
      <c r="B78" s="42" t="s">
        <v>20</v>
      </c>
      <c r="C78" s="8" t="s">
        <v>21</v>
      </c>
      <c r="D78" s="22">
        <f>+T.5!D78-T.6!D78</f>
        <v>217025</v>
      </c>
      <c r="E78" s="22">
        <f>+T.5!E78-T.6!E78</f>
        <v>7428622</v>
      </c>
      <c r="F78" s="8" t="s">
        <v>21</v>
      </c>
      <c r="G78" s="22">
        <f>+T.5!G78-T.6!G78</f>
        <v>185112</v>
      </c>
      <c r="H78" s="22">
        <f>+T.5!H78-T.6!H78</f>
        <v>519678</v>
      </c>
      <c r="I78" s="8" t="s">
        <v>21</v>
      </c>
      <c r="J78" s="186" t="s">
        <v>22</v>
      </c>
    </row>
    <row r="79" spans="2:10" x14ac:dyDescent="0.25">
      <c r="B79" s="42" t="s">
        <v>306</v>
      </c>
      <c r="C79" s="8" t="s">
        <v>21</v>
      </c>
      <c r="D79" s="22">
        <f>+T.5!D79-T.6!D79</f>
        <v>147161</v>
      </c>
      <c r="E79" s="22">
        <f>+T.5!E79-T.6!E79</f>
        <v>5832676</v>
      </c>
      <c r="F79" s="8" t="s">
        <v>21</v>
      </c>
      <c r="G79" s="22">
        <f>+T.5!G79-T.6!G79</f>
        <v>61756</v>
      </c>
      <c r="H79" s="22">
        <f>+T.5!H79-T.6!H79</f>
        <v>245942</v>
      </c>
      <c r="I79" s="8" t="s">
        <v>21</v>
      </c>
      <c r="J79" s="186" t="s">
        <v>24</v>
      </c>
    </row>
    <row r="80" spans="2:10" ht="15.75" thickBot="1" x14ac:dyDescent="0.3">
      <c r="B80" s="304" t="s">
        <v>307</v>
      </c>
      <c r="C80" s="116" t="s">
        <v>21</v>
      </c>
      <c r="D80" s="135">
        <f>+T.5!D80-T.6!D80</f>
        <v>69864</v>
      </c>
      <c r="E80" s="135">
        <f>+T.5!E80-T.6!E80</f>
        <v>1595946</v>
      </c>
      <c r="F80" s="116" t="s">
        <v>21</v>
      </c>
      <c r="G80" s="135">
        <f>+T.5!G80-T.6!G80</f>
        <v>123356</v>
      </c>
      <c r="H80" s="135">
        <f>+T.5!H80-T.6!H80</f>
        <v>273736</v>
      </c>
      <c r="I80" s="116" t="s">
        <v>21</v>
      </c>
      <c r="J80" s="303" t="s">
        <v>26</v>
      </c>
    </row>
    <row r="81" spans="2:10" x14ac:dyDescent="0.25">
      <c r="B81" s="182"/>
      <c r="C81" s="182"/>
      <c r="D81" s="182"/>
      <c r="E81" s="182"/>
      <c r="F81" s="182"/>
      <c r="G81" s="182"/>
      <c r="H81" s="182"/>
      <c r="I81" s="182"/>
      <c r="J81" s="182"/>
    </row>
  </sheetData>
  <mergeCells count="15">
    <mergeCell ref="B59:B60"/>
    <mergeCell ref="J59:J60"/>
    <mergeCell ref="E31:G31"/>
    <mergeCell ref="E58:G58"/>
    <mergeCell ref="B56:J56"/>
    <mergeCell ref="B1:J1"/>
    <mergeCell ref="B2:J2"/>
    <mergeCell ref="B28:J28"/>
    <mergeCell ref="B29:J29"/>
    <mergeCell ref="B55:J55"/>
    <mergeCell ref="B32:B33"/>
    <mergeCell ref="J32:J33"/>
    <mergeCell ref="B5:B6"/>
    <mergeCell ref="J5:J6"/>
    <mergeCell ref="E4:G4"/>
  </mergeCells>
  <printOptions horizontalCentered="1"/>
  <pageMargins left="0.25" right="0.25" top="0.5" bottom="0.5" header="0.3" footer="0.3"/>
  <pageSetup paperSize="9" orientation="landscape" horizontalDpi="300" verticalDpi="300" r:id="rId1"/>
  <rowBreaks count="2" manualBreakCount="2">
    <brk id="27" min="1" max="9" man="1"/>
    <brk id="54" min="1" max="9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180"/>
  <sheetViews>
    <sheetView showGridLines="0" rightToLeft="1" view="pageBreakPreview" zoomScale="90" zoomScaleNormal="100" zoomScaleSheetLayoutView="90" workbookViewId="0">
      <selection activeCell="L34" sqref="L34"/>
    </sheetView>
  </sheetViews>
  <sheetFormatPr defaultRowHeight="15" x14ac:dyDescent="0.25"/>
  <cols>
    <col min="1" max="1" width="2" customWidth="1"/>
    <col min="2" max="2" width="11" customWidth="1"/>
    <col min="3" max="3" width="7.28515625" style="18" customWidth="1"/>
    <col min="4" max="4" width="4.5703125" style="18" customWidth="1"/>
    <col min="5" max="5" width="9.140625" style="18" customWidth="1"/>
    <col min="6" max="6" width="9" style="18" customWidth="1"/>
    <col min="7" max="7" width="11.7109375" style="18" customWidth="1"/>
    <col min="8" max="8" width="9.42578125" style="18" customWidth="1"/>
    <col min="9" max="9" width="10.7109375" style="18" bestFit="1" customWidth="1"/>
    <col min="10" max="10" width="8.7109375" style="18" customWidth="1"/>
    <col min="11" max="11" width="10.7109375" style="18" bestFit="1" customWidth="1"/>
    <col min="12" max="12" width="7.28515625" style="18" bestFit="1" customWidth="1"/>
    <col min="13" max="13" width="10.7109375" style="18" bestFit="1" customWidth="1"/>
    <col min="14" max="14" width="7" style="18" bestFit="1" customWidth="1"/>
    <col min="15" max="15" width="6.42578125" style="18" customWidth="1"/>
    <col min="16" max="16" width="5.42578125" style="18" customWidth="1"/>
    <col min="17" max="17" width="12.140625" customWidth="1"/>
    <col min="18" max="18" width="14.5703125" customWidth="1"/>
  </cols>
  <sheetData>
    <row r="1" spans="2:18" s="35" customFormat="1" ht="21" customHeight="1" x14ac:dyDescent="0.3">
      <c r="B1" s="365" t="s">
        <v>195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"/>
    </row>
    <row r="2" spans="2:18" s="35" customFormat="1" ht="18.75" customHeight="1" x14ac:dyDescent="0.3">
      <c r="B2" s="368" t="s">
        <v>196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"/>
    </row>
    <row r="3" spans="2:18" x14ac:dyDescent="0.25"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8"/>
      <c r="R3" s="1"/>
    </row>
    <row r="4" spans="2:18" ht="20.25" customHeight="1" x14ac:dyDescent="0.25">
      <c r="B4" s="8"/>
      <c r="C4" s="120"/>
      <c r="D4" s="120"/>
      <c r="E4" s="120"/>
      <c r="F4" s="120"/>
      <c r="G4" s="351" t="s">
        <v>285</v>
      </c>
      <c r="H4" s="351"/>
      <c r="I4" s="351"/>
      <c r="J4" s="351"/>
      <c r="K4" s="351"/>
      <c r="L4" s="351"/>
      <c r="M4" s="120"/>
      <c r="N4" s="120"/>
      <c r="O4" s="120"/>
      <c r="P4" s="120"/>
      <c r="Q4" s="121"/>
    </row>
    <row r="5" spans="2:18" ht="24.75" customHeight="1" x14ac:dyDescent="0.25">
      <c r="B5" s="379" t="s">
        <v>4</v>
      </c>
      <c r="C5" s="381" t="s">
        <v>5</v>
      </c>
      <c r="D5" s="381"/>
      <c r="E5" s="381" t="s">
        <v>6</v>
      </c>
      <c r="F5" s="381"/>
      <c r="G5" s="381" t="s">
        <v>7</v>
      </c>
      <c r="H5" s="381"/>
      <c r="I5" s="381" t="s">
        <v>334</v>
      </c>
      <c r="J5" s="381"/>
      <c r="K5" s="381" t="s">
        <v>9</v>
      </c>
      <c r="L5" s="381"/>
      <c r="M5" s="381" t="s">
        <v>10</v>
      </c>
      <c r="N5" s="381"/>
      <c r="O5" s="384" t="s">
        <v>11</v>
      </c>
      <c r="P5" s="384"/>
      <c r="Q5" s="380" t="s">
        <v>12</v>
      </c>
    </row>
    <row r="6" spans="2:18" ht="15.75" x14ac:dyDescent="0.25">
      <c r="B6" s="379"/>
      <c r="C6" s="382" t="s">
        <v>13</v>
      </c>
      <c r="D6" s="382"/>
      <c r="E6" s="382" t="s">
        <v>14</v>
      </c>
      <c r="F6" s="382"/>
      <c r="G6" s="382" t="s">
        <v>15</v>
      </c>
      <c r="H6" s="382"/>
      <c r="I6" s="382" t="s">
        <v>335</v>
      </c>
      <c r="J6" s="382"/>
      <c r="K6" s="382" t="s">
        <v>17</v>
      </c>
      <c r="L6" s="382"/>
      <c r="M6" s="382" t="s">
        <v>18</v>
      </c>
      <c r="N6" s="382"/>
      <c r="O6" s="385" t="s">
        <v>19</v>
      </c>
      <c r="P6" s="385"/>
      <c r="Q6" s="380"/>
    </row>
    <row r="7" spans="2:18" ht="22.5" x14ac:dyDescent="0.25">
      <c r="B7" s="379"/>
      <c r="C7" s="305" t="s">
        <v>153</v>
      </c>
      <c r="D7" s="306" t="s">
        <v>3</v>
      </c>
      <c r="E7" s="305" t="s">
        <v>153</v>
      </c>
      <c r="F7" s="306" t="s">
        <v>3</v>
      </c>
      <c r="G7" s="305" t="s">
        <v>153</v>
      </c>
      <c r="H7" s="306" t="s">
        <v>3</v>
      </c>
      <c r="I7" s="305" t="s">
        <v>153</v>
      </c>
      <c r="J7" s="306" t="s">
        <v>3</v>
      </c>
      <c r="K7" s="305" t="s">
        <v>153</v>
      </c>
      <c r="L7" s="306" t="s">
        <v>3</v>
      </c>
      <c r="M7" s="305" t="s">
        <v>153</v>
      </c>
      <c r="N7" s="306" t="s">
        <v>3</v>
      </c>
      <c r="O7" s="305" t="s">
        <v>153</v>
      </c>
      <c r="P7" s="306" t="s">
        <v>3</v>
      </c>
      <c r="Q7" s="380"/>
    </row>
    <row r="8" spans="2:18" ht="24.95" customHeight="1" x14ac:dyDescent="0.25">
      <c r="B8" s="86" t="s">
        <v>20</v>
      </c>
      <c r="C8" s="60" t="s">
        <v>21</v>
      </c>
      <c r="D8" s="60" t="s">
        <v>21</v>
      </c>
      <c r="E8" s="123">
        <f>SUM(E9:E19)</f>
        <v>769619</v>
      </c>
      <c r="F8" s="124">
        <f t="shared" ref="F8:H8" si="0">SUM(F9:F19)</f>
        <v>100</v>
      </c>
      <c r="G8" s="123">
        <f t="shared" si="0"/>
        <v>11484656</v>
      </c>
      <c r="H8" s="124">
        <f t="shared" si="0"/>
        <v>100</v>
      </c>
      <c r="I8" s="123">
        <f t="shared" ref="I8" si="1">SUM(I9:I19)</f>
        <v>2101256</v>
      </c>
      <c r="J8" s="124">
        <f t="shared" ref="J8" si="2">SUM(J9:J19)</f>
        <v>99.999999999999986</v>
      </c>
      <c r="K8" s="123">
        <f t="shared" ref="K8" si="3">SUM(K9:K19)</f>
        <v>1953628</v>
      </c>
      <c r="L8" s="124">
        <f t="shared" ref="L8" si="4">SUM(L9:L19)</f>
        <v>99.999999999999986</v>
      </c>
      <c r="M8" s="123">
        <f t="shared" ref="M8" si="5">SUM(M9:M19)</f>
        <v>2422058.998400046</v>
      </c>
      <c r="N8" s="124">
        <f t="shared" ref="N8" si="6">SUM(N9:N19)</f>
        <v>100.00000000000003</v>
      </c>
      <c r="O8" s="60" t="s">
        <v>21</v>
      </c>
      <c r="P8" s="60" t="s">
        <v>21</v>
      </c>
      <c r="Q8" s="138" t="s">
        <v>22</v>
      </c>
    </row>
    <row r="9" spans="2:18" ht="24.95" customHeight="1" x14ac:dyDescent="0.25">
      <c r="B9" s="166" t="s">
        <v>30</v>
      </c>
      <c r="C9" s="8" t="s">
        <v>21</v>
      </c>
      <c r="D9" s="8" t="s">
        <v>21</v>
      </c>
      <c r="E9" s="20">
        <v>3804</v>
      </c>
      <c r="F9" s="117">
        <f>+E9/$E$8*100</f>
        <v>0.49427054165762541</v>
      </c>
      <c r="G9" s="20">
        <v>42305</v>
      </c>
      <c r="H9" s="117">
        <f>+G9/$G$8*100</f>
        <v>0.36836105495889471</v>
      </c>
      <c r="I9" s="20">
        <v>2825</v>
      </c>
      <c r="J9" s="117">
        <f>+I9/$I$8*100</f>
        <v>0.13444339956673532</v>
      </c>
      <c r="K9" s="23">
        <v>10110</v>
      </c>
      <c r="L9" s="117">
        <f>+K9/$K$8*100</f>
        <v>0.51749872544824294</v>
      </c>
      <c r="M9" s="23">
        <v>4316.7334115831909</v>
      </c>
      <c r="N9" s="117">
        <f>+M9/$M$8*100</f>
        <v>0.17822577461716338</v>
      </c>
      <c r="O9" s="8" t="s">
        <v>21</v>
      </c>
      <c r="P9" s="8" t="s">
        <v>21</v>
      </c>
      <c r="Q9" s="154" t="s">
        <v>31</v>
      </c>
    </row>
    <row r="10" spans="2:18" ht="24.95" customHeight="1" x14ac:dyDescent="0.25">
      <c r="B10" s="166" t="s">
        <v>32</v>
      </c>
      <c r="C10" s="8" t="s">
        <v>21</v>
      </c>
      <c r="D10" s="8" t="s">
        <v>21</v>
      </c>
      <c r="E10" s="20">
        <v>70673</v>
      </c>
      <c r="F10" s="117">
        <f t="shared" ref="F10:F19" si="7">+E10/$E$8*100</f>
        <v>9.1828554128731223</v>
      </c>
      <c r="G10" s="20">
        <v>559446</v>
      </c>
      <c r="H10" s="117">
        <f t="shared" ref="H10:H19" si="8">+G10/$G$8*100</f>
        <v>4.8712473407997594</v>
      </c>
      <c r="I10" s="20">
        <v>159777</v>
      </c>
      <c r="J10" s="117">
        <f t="shared" ref="J10:J19" si="9">+I10/$I$8*100</f>
        <v>7.6038807265749631</v>
      </c>
      <c r="K10" s="23">
        <v>214294</v>
      </c>
      <c r="L10" s="117">
        <f t="shared" ref="L10:L19" si="10">+K10/$K$8*100</f>
        <v>10.969027880435785</v>
      </c>
      <c r="M10" s="23">
        <v>84521.044675679543</v>
      </c>
      <c r="N10" s="117">
        <f t="shared" ref="N10:N19" si="11">+M10/$M$8*100</f>
        <v>3.4896360795303547</v>
      </c>
      <c r="O10" s="8" t="s">
        <v>21</v>
      </c>
      <c r="P10" s="8" t="s">
        <v>21</v>
      </c>
      <c r="Q10" s="154" t="s">
        <v>33</v>
      </c>
    </row>
    <row r="11" spans="2:18" ht="24.95" customHeight="1" x14ac:dyDescent="0.25">
      <c r="B11" s="166" t="s">
        <v>34</v>
      </c>
      <c r="C11" s="8" t="s">
        <v>21</v>
      </c>
      <c r="D11" s="8" t="s">
        <v>21</v>
      </c>
      <c r="E11" s="20">
        <v>153572</v>
      </c>
      <c r="F11" s="117">
        <f t="shared" si="7"/>
        <v>19.954289070306217</v>
      </c>
      <c r="G11" s="20">
        <v>1406202</v>
      </c>
      <c r="H11" s="117">
        <f t="shared" si="8"/>
        <v>12.244180409060576</v>
      </c>
      <c r="I11" s="20">
        <v>543570</v>
      </c>
      <c r="J11" s="117">
        <f t="shared" si="9"/>
        <v>25.868813699996572</v>
      </c>
      <c r="K11" s="23">
        <v>335835</v>
      </c>
      <c r="L11" s="117">
        <f t="shared" si="10"/>
        <v>17.190324872493637</v>
      </c>
      <c r="M11" s="23">
        <v>255572.42759676784</v>
      </c>
      <c r="N11" s="117">
        <f t="shared" si="11"/>
        <v>10.551866315626203</v>
      </c>
      <c r="O11" s="8" t="s">
        <v>21</v>
      </c>
      <c r="P11" s="8" t="s">
        <v>21</v>
      </c>
      <c r="Q11" s="154" t="s">
        <v>35</v>
      </c>
    </row>
    <row r="12" spans="2:18" ht="24.95" customHeight="1" x14ac:dyDescent="0.25">
      <c r="B12" s="166" t="s">
        <v>36</v>
      </c>
      <c r="C12" s="8" t="s">
        <v>21</v>
      </c>
      <c r="D12" s="8" t="s">
        <v>21</v>
      </c>
      <c r="E12" s="20">
        <v>146791</v>
      </c>
      <c r="F12" s="117">
        <f t="shared" si="7"/>
        <v>19.073203754065325</v>
      </c>
      <c r="G12" s="20">
        <v>1932125</v>
      </c>
      <c r="H12" s="117">
        <f t="shared" si="8"/>
        <v>16.823533939545076</v>
      </c>
      <c r="I12" s="20">
        <v>493411</v>
      </c>
      <c r="J12" s="117">
        <f t="shared" si="9"/>
        <v>23.481717601282281</v>
      </c>
      <c r="K12" s="23">
        <v>400115</v>
      </c>
      <c r="L12" s="117">
        <f t="shared" si="10"/>
        <v>20.480613504720449</v>
      </c>
      <c r="M12" s="23">
        <v>435497.4278739203</v>
      </c>
      <c r="N12" s="117">
        <f t="shared" si="11"/>
        <v>17.980463240639448</v>
      </c>
      <c r="O12" s="8" t="s">
        <v>21</v>
      </c>
      <c r="P12" s="8" t="s">
        <v>21</v>
      </c>
      <c r="Q12" s="154" t="s">
        <v>37</v>
      </c>
    </row>
    <row r="13" spans="2:18" ht="24.95" customHeight="1" x14ac:dyDescent="0.25">
      <c r="B13" s="166" t="s">
        <v>38</v>
      </c>
      <c r="C13" s="8" t="s">
        <v>21</v>
      </c>
      <c r="D13" s="8" t="s">
        <v>21</v>
      </c>
      <c r="E13" s="20">
        <v>125557</v>
      </c>
      <c r="F13" s="117">
        <f t="shared" si="7"/>
        <v>16.314176235254067</v>
      </c>
      <c r="G13" s="20">
        <v>2311271</v>
      </c>
      <c r="H13" s="117">
        <f t="shared" si="8"/>
        <v>20.124860509535505</v>
      </c>
      <c r="I13" s="20">
        <v>345071</v>
      </c>
      <c r="J13" s="117">
        <f t="shared" si="9"/>
        <v>16.422130382970948</v>
      </c>
      <c r="K13" s="23">
        <v>330869</v>
      </c>
      <c r="L13" s="117">
        <f t="shared" si="10"/>
        <v>16.936131136531621</v>
      </c>
      <c r="M13" s="23">
        <v>472147.4890731544</v>
      </c>
      <c r="N13" s="117">
        <f t="shared" si="11"/>
        <v>19.493641128686118</v>
      </c>
      <c r="O13" s="8" t="s">
        <v>21</v>
      </c>
      <c r="P13" s="8" t="s">
        <v>21</v>
      </c>
      <c r="Q13" s="154" t="s">
        <v>39</v>
      </c>
    </row>
    <row r="14" spans="2:18" ht="24.95" customHeight="1" x14ac:dyDescent="0.25">
      <c r="B14" s="166" t="s">
        <v>40</v>
      </c>
      <c r="C14" s="8" t="s">
        <v>21</v>
      </c>
      <c r="D14" s="8" t="s">
        <v>21</v>
      </c>
      <c r="E14" s="20">
        <v>97178</v>
      </c>
      <c r="F14" s="117">
        <f t="shared" si="7"/>
        <v>12.626767270558551</v>
      </c>
      <c r="G14" s="20">
        <v>1994793</v>
      </c>
      <c r="H14" s="117">
        <f t="shared" si="8"/>
        <v>17.369201132363042</v>
      </c>
      <c r="I14" s="20">
        <v>227343</v>
      </c>
      <c r="J14" s="117">
        <f t="shared" si="9"/>
        <v>10.819386119539933</v>
      </c>
      <c r="K14" s="23">
        <v>244113</v>
      </c>
      <c r="L14" s="117">
        <f t="shared" si="10"/>
        <v>12.495367593011567</v>
      </c>
      <c r="M14" s="23">
        <v>473187.952585547</v>
      </c>
      <c r="N14" s="117">
        <f t="shared" si="11"/>
        <v>19.536598939089576</v>
      </c>
      <c r="O14" s="8" t="s">
        <v>21</v>
      </c>
      <c r="P14" s="8" t="s">
        <v>21</v>
      </c>
      <c r="Q14" s="154" t="s">
        <v>41</v>
      </c>
    </row>
    <row r="15" spans="2:18" ht="24.95" customHeight="1" x14ac:dyDescent="0.25">
      <c r="B15" s="166" t="s">
        <v>42</v>
      </c>
      <c r="C15" s="8" t="s">
        <v>21</v>
      </c>
      <c r="D15" s="8" t="s">
        <v>21</v>
      </c>
      <c r="E15" s="20">
        <v>72235</v>
      </c>
      <c r="F15" s="117">
        <f t="shared" si="7"/>
        <v>9.3858129801888985</v>
      </c>
      <c r="G15" s="20">
        <v>1413202</v>
      </c>
      <c r="H15" s="117">
        <f t="shared" si="8"/>
        <v>12.305131298664932</v>
      </c>
      <c r="I15" s="20">
        <v>152454</v>
      </c>
      <c r="J15" s="117">
        <f t="shared" si="9"/>
        <v>7.2553748805476337</v>
      </c>
      <c r="K15" s="23">
        <v>190295</v>
      </c>
      <c r="L15" s="117">
        <f t="shared" si="10"/>
        <v>9.7405954460112163</v>
      </c>
      <c r="M15" s="23">
        <v>302446.87460821116</v>
      </c>
      <c r="N15" s="117">
        <f t="shared" si="11"/>
        <v>12.487180320875762</v>
      </c>
      <c r="O15" s="8" t="s">
        <v>21</v>
      </c>
      <c r="P15" s="8" t="s">
        <v>21</v>
      </c>
      <c r="Q15" s="154" t="s">
        <v>43</v>
      </c>
    </row>
    <row r="16" spans="2:18" ht="24.95" customHeight="1" x14ac:dyDescent="0.25">
      <c r="B16" s="166" t="s">
        <v>44</v>
      </c>
      <c r="C16" s="8" t="s">
        <v>21</v>
      </c>
      <c r="D16" s="8" t="s">
        <v>21</v>
      </c>
      <c r="E16" s="20">
        <v>51430</v>
      </c>
      <c r="F16" s="117">
        <f t="shared" si="7"/>
        <v>6.6825273284573274</v>
      </c>
      <c r="G16" s="20">
        <v>900475</v>
      </c>
      <c r="H16" s="117">
        <f t="shared" si="8"/>
        <v>7.8406789023545853</v>
      </c>
      <c r="I16" s="20">
        <v>91724</v>
      </c>
      <c r="J16" s="117">
        <f t="shared" si="9"/>
        <v>4.3651987192422057</v>
      </c>
      <c r="K16" s="23">
        <v>103903</v>
      </c>
      <c r="L16" s="117">
        <f t="shared" si="10"/>
        <v>5.3184639040799988</v>
      </c>
      <c r="M16" s="23">
        <v>191731.75237933919</v>
      </c>
      <c r="N16" s="117">
        <f t="shared" si="11"/>
        <v>7.9160644933088982</v>
      </c>
      <c r="O16" s="8" t="s">
        <v>21</v>
      </c>
      <c r="P16" s="8" t="s">
        <v>21</v>
      </c>
      <c r="Q16" s="154" t="s">
        <v>45</v>
      </c>
    </row>
    <row r="17" spans="2:18" ht="24.95" customHeight="1" x14ac:dyDescent="0.25">
      <c r="B17" s="166" t="s">
        <v>46</v>
      </c>
      <c r="C17" s="8" t="s">
        <v>21</v>
      </c>
      <c r="D17" s="8" t="s">
        <v>21</v>
      </c>
      <c r="E17" s="20">
        <v>29463</v>
      </c>
      <c r="F17" s="117">
        <f t="shared" si="7"/>
        <v>3.8282578782488481</v>
      </c>
      <c r="G17" s="20">
        <v>552762</v>
      </c>
      <c r="H17" s="117">
        <f t="shared" si="8"/>
        <v>4.8130479484975428</v>
      </c>
      <c r="I17" s="20">
        <v>60205</v>
      </c>
      <c r="J17" s="117">
        <f t="shared" si="9"/>
        <v>2.8651911047487788</v>
      </c>
      <c r="K17" s="23">
        <v>79626</v>
      </c>
      <c r="L17" s="117">
        <f t="shared" si="10"/>
        <v>4.0758015343760432</v>
      </c>
      <c r="M17" s="23">
        <v>112171.41413674889</v>
      </c>
      <c r="N17" s="117">
        <f t="shared" si="11"/>
        <v>4.6312420222152566</v>
      </c>
      <c r="O17" s="8" t="s">
        <v>21</v>
      </c>
      <c r="P17" s="8" t="s">
        <v>21</v>
      </c>
      <c r="Q17" s="154" t="s">
        <v>47</v>
      </c>
    </row>
    <row r="18" spans="2:18" ht="24.95" customHeight="1" x14ac:dyDescent="0.25">
      <c r="B18" s="166" t="s">
        <v>48</v>
      </c>
      <c r="C18" s="8" t="s">
        <v>21</v>
      </c>
      <c r="D18" s="8" t="s">
        <v>21</v>
      </c>
      <c r="E18" s="20">
        <v>11000</v>
      </c>
      <c r="F18" s="117">
        <f t="shared" si="7"/>
        <v>1.4292786430688431</v>
      </c>
      <c r="G18" s="20">
        <v>223319</v>
      </c>
      <c r="H18" s="117">
        <f t="shared" si="8"/>
        <v>1.9444988165078694</v>
      </c>
      <c r="I18" s="20">
        <v>19721</v>
      </c>
      <c r="J18" s="117">
        <f t="shared" si="9"/>
        <v>0.93853390543560611</v>
      </c>
      <c r="K18" s="23">
        <v>28196</v>
      </c>
      <c r="L18" s="117">
        <f t="shared" si="10"/>
        <v>1.4432635076892837</v>
      </c>
      <c r="M18" s="23">
        <v>59018.702878924967</v>
      </c>
      <c r="N18" s="117">
        <f t="shared" si="11"/>
        <v>2.4367161542270979</v>
      </c>
      <c r="O18" s="8" t="s">
        <v>21</v>
      </c>
      <c r="P18" s="8" t="s">
        <v>21</v>
      </c>
      <c r="Q18" s="154" t="s">
        <v>49</v>
      </c>
    </row>
    <row r="19" spans="2:18" ht="24.95" customHeight="1" thickBot="1" x14ac:dyDescent="0.3">
      <c r="B19" s="167" t="s">
        <v>172</v>
      </c>
      <c r="C19" s="116" t="s">
        <v>21</v>
      </c>
      <c r="D19" s="116" t="s">
        <v>21</v>
      </c>
      <c r="E19" s="115">
        <v>7916</v>
      </c>
      <c r="F19" s="126">
        <f t="shared" si="7"/>
        <v>1.0285608853211785</v>
      </c>
      <c r="G19" s="115">
        <v>148756</v>
      </c>
      <c r="H19" s="126">
        <f t="shared" si="8"/>
        <v>1.295258647712217</v>
      </c>
      <c r="I19" s="115">
        <v>5155</v>
      </c>
      <c r="J19" s="126">
        <f t="shared" si="9"/>
        <v>0.24532946009434356</v>
      </c>
      <c r="K19" s="131">
        <v>16272</v>
      </c>
      <c r="L19" s="126">
        <f t="shared" si="10"/>
        <v>0.83291189520215725</v>
      </c>
      <c r="M19" s="131">
        <v>31447.179180170067</v>
      </c>
      <c r="N19" s="126">
        <f t="shared" si="11"/>
        <v>1.298365531184142</v>
      </c>
      <c r="O19" s="116" t="s">
        <v>21</v>
      </c>
      <c r="P19" s="116" t="s">
        <v>21</v>
      </c>
      <c r="Q19" s="155" t="s">
        <v>50</v>
      </c>
    </row>
    <row r="20" spans="2:18" ht="26.25" customHeight="1" x14ac:dyDescent="0.25">
      <c r="B20" s="386" t="s">
        <v>337</v>
      </c>
      <c r="C20" s="386"/>
      <c r="D20" s="386"/>
      <c r="E20" s="386"/>
      <c r="F20" s="386"/>
      <c r="G20" s="386"/>
      <c r="H20" s="386"/>
      <c r="I20" s="20"/>
      <c r="J20" s="387" t="s">
        <v>336</v>
      </c>
      <c r="K20" s="387"/>
      <c r="L20" s="387"/>
      <c r="M20" s="387"/>
      <c r="N20" s="387"/>
      <c r="O20" s="387"/>
      <c r="P20" s="387"/>
      <c r="Q20" s="387"/>
    </row>
    <row r="21" spans="2:18" s="35" customFormat="1" ht="21" customHeight="1" x14ac:dyDescent="0.3">
      <c r="B21" s="365" t="s">
        <v>197</v>
      </c>
      <c r="C21" s="365"/>
      <c r="D21" s="365"/>
      <c r="E21" s="365"/>
      <c r="F21" s="365"/>
      <c r="G21" s="365"/>
      <c r="H21" s="365"/>
      <c r="I21" s="365"/>
      <c r="J21" s="365"/>
      <c r="K21" s="365"/>
      <c r="L21" s="365"/>
      <c r="M21" s="365"/>
      <c r="N21" s="365"/>
      <c r="O21" s="365"/>
      <c r="P21" s="365"/>
      <c r="Q21" s="365"/>
      <c r="R21" s="36"/>
    </row>
    <row r="22" spans="2:18" s="35" customFormat="1" ht="18.75" customHeight="1" x14ac:dyDescent="0.3">
      <c r="B22" s="368" t="s">
        <v>198</v>
      </c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"/>
    </row>
    <row r="23" spans="2:18" x14ac:dyDescent="0.25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8"/>
      <c r="R23" s="1"/>
    </row>
    <row r="24" spans="2:18" ht="15.75" customHeight="1" x14ac:dyDescent="0.25">
      <c r="B24" s="8"/>
      <c r="C24" s="120"/>
      <c r="D24" s="120"/>
      <c r="E24" s="120"/>
      <c r="F24" s="120"/>
      <c r="G24" s="383" t="s">
        <v>157</v>
      </c>
      <c r="H24" s="383"/>
      <c r="I24" s="383"/>
      <c r="J24" s="383"/>
      <c r="K24" s="383"/>
      <c r="L24" s="383"/>
      <c r="M24" s="120"/>
      <c r="N24" s="120"/>
      <c r="O24" s="120"/>
      <c r="P24" s="120"/>
      <c r="Q24" s="121"/>
    </row>
    <row r="25" spans="2:18" ht="28.5" customHeight="1" x14ac:dyDescent="0.25">
      <c r="B25" s="379" t="s">
        <v>4</v>
      </c>
      <c r="C25" s="381" t="s">
        <v>5</v>
      </c>
      <c r="D25" s="381"/>
      <c r="E25" s="381" t="s">
        <v>6</v>
      </c>
      <c r="F25" s="381"/>
      <c r="G25" s="381" t="s">
        <v>7</v>
      </c>
      <c r="H25" s="381"/>
      <c r="I25" s="381" t="s">
        <v>334</v>
      </c>
      <c r="J25" s="381"/>
      <c r="K25" s="381" t="s">
        <v>9</v>
      </c>
      <c r="L25" s="381"/>
      <c r="M25" s="381" t="s">
        <v>10</v>
      </c>
      <c r="N25" s="381"/>
      <c r="O25" s="384" t="s">
        <v>11</v>
      </c>
      <c r="P25" s="384"/>
      <c r="Q25" s="380" t="s">
        <v>12</v>
      </c>
    </row>
    <row r="26" spans="2:18" ht="15.75" x14ac:dyDescent="0.25">
      <c r="B26" s="379"/>
      <c r="C26" s="382" t="s">
        <v>13</v>
      </c>
      <c r="D26" s="382"/>
      <c r="E26" s="382" t="s">
        <v>14</v>
      </c>
      <c r="F26" s="382"/>
      <c r="G26" s="382" t="s">
        <v>15</v>
      </c>
      <c r="H26" s="382"/>
      <c r="I26" s="382" t="s">
        <v>335</v>
      </c>
      <c r="J26" s="382"/>
      <c r="K26" s="382" t="s">
        <v>17</v>
      </c>
      <c r="L26" s="382"/>
      <c r="M26" s="382" t="s">
        <v>18</v>
      </c>
      <c r="N26" s="382"/>
      <c r="O26" s="385" t="s">
        <v>19</v>
      </c>
      <c r="P26" s="385"/>
      <c r="Q26" s="380"/>
    </row>
    <row r="27" spans="2:18" ht="22.5" x14ac:dyDescent="0.25">
      <c r="B27" s="379"/>
      <c r="C27" s="305" t="s">
        <v>153</v>
      </c>
      <c r="D27" s="306" t="s">
        <v>3</v>
      </c>
      <c r="E27" s="305" t="s">
        <v>153</v>
      </c>
      <c r="F27" s="306" t="s">
        <v>3</v>
      </c>
      <c r="G27" s="305" t="s">
        <v>153</v>
      </c>
      <c r="H27" s="306" t="s">
        <v>3</v>
      </c>
      <c r="I27" s="305" t="s">
        <v>153</v>
      </c>
      <c r="J27" s="306" t="s">
        <v>3</v>
      </c>
      <c r="K27" s="305" t="s">
        <v>153</v>
      </c>
      <c r="L27" s="306" t="s">
        <v>3</v>
      </c>
      <c r="M27" s="305" t="s">
        <v>153</v>
      </c>
      <c r="N27" s="306" t="s">
        <v>3</v>
      </c>
      <c r="O27" s="305" t="s">
        <v>153</v>
      </c>
      <c r="P27" s="306" t="s">
        <v>3</v>
      </c>
      <c r="Q27" s="380"/>
    </row>
    <row r="28" spans="2:18" ht="24.95" customHeight="1" x14ac:dyDescent="0.25">
      <c r="B28" s="86" t="s">
        <v>20</v>
      </c>
      <c r="C28" s="60" t="s">
        <v>21</v>
      </c>
      <c r="D28" s="60" t="s">
        <v>21</v>
      </c>
      <c r="E28" s="123">
        <f>SUM(E29:E39)</f>
        <v>608148</v>
      </c>
      <c r="F28" s="165">
        <f t="shared" ref="F28:N28" si="12">SUM(F29:F39)</f>
        <v>100</v>
      </c>
      <c r="G28" s="123">
        <f t="shared" si="12"/>
        <v>9895479</v>
      </c>
      <c r="H28" s="124">
        <f t="shared" si="12"/>
        <v>100</v>
      </c>
      <c r="I28" s="123">
        <f t="shared" si="12"/>
        <v>1776194</v>
      </c>
      <c r="J28" s="124">
        <f t="shared" si="12"/>
        <v>100</v>
      </c>
      <c r="K28" s="123">
        <f t="shared" si="12"/>
        <v>1692859</v>
      </c>
      <c r="L28" s="124">
        <f t="shared" si="12"/>
        <v>100.00000000000001</v>
      </c>
      <c r="M28" s="123">
        <f t="shared" si="12"/>
        <v>1765386.4145079073</v>
      </c>
      <c r="N28" s="124">
        <f t="shared" si="12"/>
        <v>100</v>
      </c>
      <c r="O28" s="60" t="s">
        <v>21</v>
      </c>
      <c r="P28" s="60" t="s">
        <v>21</v>
      </c>
      <c r="Q28" s="138" t="s">
        <v>22</v>
      </c>
    </row>
    <row r="29" spans="2:18" ht="24.95" customHeight="1" x14ac:dyDescent="0.25">
      <c r="B29" s="166" t="s">
        <v>30</v>
      </c>
      <c r="C29" s="8" t="s">
        <v>21</v>
      </c>
      <c r="D29" s="8" t="s">
        <v>21</v>
      </c>
      <c r="E29" s="20">
        <v>3014</v>
      </c>
      <c r="F29" s="45">
        <f>+E29/$E$28*100</f>
        <v>0.49560304399586946</v>
      </c>
      <c r="G29" s="20">
        <v>37302</v>
      </c>
      <c r="H29" s="157">
        <f>+G29/$G$28*100</f>
        <v>0.37696002386544403</v>
      </c>
      <c r="I29" s="20">
        <v>2526</v>
      </c>
      <c r="J29" s="117">
        <f>+I29/$I$28*100</f>
        <v>0.14221419507103392</v>
      </c>
      <c r="K29" s="23">
        <v>7094</v>
      </c>
      <c r="L29" s="117">
        <f>+K29/$K$28*100</f>
        <v>0.41905439259855665</v>
      </c>
      <c r="M29" s="23">
        <v>4103.4794471190035</v>
      </c>
      <c r="N29" s="117">
        <f>+M29/$M$28*100</f>
        <v>0.23244086469662947</v>
      </c>
      <c r="O29" s="8" t="s">
        <v>21</v>
      </c>
      <c r="P29" s="8" t="s">
        <v>21</v>
      </c>
      <c r="Q29" s="154" t="s">
        <v>31</v>
      </c>
    </row>
    <row r="30" spans="2:18" ht="24.95" customHeight="1" x14ac:dyDescent="0.25">
      <c r="B30" s="166" t="s">
        <v>32</v>
      </c>
      <c r="C30" s="8" t="s">
        <v>21</v>
      </c>
      <c r="D30" s="8" t="s">
        <v>21</v>
      </c>
      <c r="E30" s="20">
        <v>51561</v>
      </c>
      <c r="F30" s="45">
        <f t="shared" ref="F30:F39" si="13">+E30/$E$28*100</f>
        <v>8.4783638193334525</v>
      </c>
      <c r="G30" s="20">
        <v>474982</v>
      </c>
      <c r="H30" s="157">
        <f t="shared" ref="H30:H39" si="14">+G30/$G$28*100</f>
        <v>4.7999899752199964</v>
      </c>
      <c r="I30" s="20">
        <v>140384</v>
      </c>
      <c r="J30" s="117">
        <f t="shared" ref="J30:J39" si="15">+I30/$I$28*100</f>
        <v>7.9036411563151319</v>
      </c>
      <c r="K30" s="23">
        <v>176584</v>
      </c>
      <c r="L30" s="117">
        <f t="shared" ref="L30:L39" si="16">+K30/$K$28*100</f>
        <v>10.431110919456374</v>
      </c>
      <c r="M30" s="23">
        <v>61924.962368631517</v>
      </c>
      <c r="N30" s="117">
        <f t="shared" ref="N30:N39" si="17">+M30/$M$28*100</f>
        <v>3.5077284984031549</v>
      </c>
      <c r="O30" s="8" t="s">
        <v>21</v>
      </c>
      <c r="P30" s="8" t="s">
        <v>21</v>
      </c>
      <c r="Q30" s="154" t="s">
        <v>33</v>
      </c>
    </row>
    <row r="31" spans="2:18" ht="24.95" customHeight="1" x14ac:dyDescent="0.25">
      <c r="B31" s="166" t="s">
        <v>34</v>
      </c>
      <c r="C31" s="8" t="s">
        <v>21</v>
      </c>
      <c r="D31" s="8" t="s">
        <v>21</v>
      </c>
      <c r="E31" s="20">
        <v>119777</v>
      </c>
      <c r="F31" s="45">
        <f t="shared" si="13"/>
        <v>19.695370205936712</v>
      </c>
      <c r="G31" s="20">
        <v>1187314</v>
      </c>
      <c r="H31" s="157">
        <f t="shared" si="14"/>
        <v>11.998550044924556</v>
      </c>
      <c r="I31" s="20">
        <v>455427</v>
      </c>
      <c r="J31" s="117">
        <f t="shared" si="15"/>
        <v>25.640611329618274</v>
      </c>
      <c r="K31" s="23">
        <v>283269</v>
      </c>
      <c r="L31" s="117">
        <f t="shared" si="16"/>
        <v>16.733171516351923</v>
      </c>
      <c r="M31" s="23">
        <v>157436.30631091006</v>
      </c>
      <c r="N31" s="117">
        <f t="shared" si="17"/>
        <v>8.9179516176799538</v>
      </c>
      <c r="O31" s="8" t="s">
        <v>21</v>
      </c>
      <c r="P31" s="8" t="s">
        <v>21</v>
      </c>
      <c r="Q31" s="154" t="s">
        <v>35</v>
      </c>
    </row>
    <row r="32" spans="2:18" ht="24.95" customHeight="1" x14ac:dyDescent="0.25">
      <c r="B32" s="166" t="s">
        <v>36</v>
      </c>
      <c r="C32" s="8" t="s">
        <v>21</v>
      </c>
      <c r="D32" s="8" t="s">
        <v>21</v>
      </c>
      <c r="E32" s="20">
        <v>115949</v>
      </c>
      <c r="F32" s="45">
        <f t="shared" si="13"/>
        <v>19.065918164657287</v>
      </c>
      <c r="G32" s="20">
        <v>1592149</v>
      </c>
      <c r="H32" s="157">
        <f t="shared" si="14"/>
        <v>16.089660743052459</v>
      </c>
      <c r="I32" s="20">
        <v>410120</v>
      </c>
      <c r="J32" s="117">
        <f t="shared" si="15"/>
        <v>23.08982014352036</v>
      </c>
      <c r="K32" s="23">
        <v>338516</v>
      </c>
      <c r="L32" s="117">
        <f t="shared" si="16"/>
        <v>19.996703801084436</v>
      </c>
      <c r="M32" s="23">
        <v>297317.22343250568</v>
      </c>
      <c r="N32" s="117">
        <f t="shared" si="17"/>
        <v>16.841481331744664</v>
      </c>
      <c r="O32" s="8" t="s">
        <v>21</v>
      </c>
      <c r="P32" s="8" t="s">
        <v>21</v>
      </c>
      <c r="Q32" s="154" t="s">
        <v>37</v>
      </c>
    </row>
    <row r="33" spans="2:18" ht="24.95" customHeight="1" x14ac:dyDescent="0.25">
      <c r="B33" s="166" t="s">
        <v>38</v>
      </c>
      <c r="C33" s="8" t="s">
        <v>21</v>
      </c>
      <c r="D33" s="8" t="s">
        <v>21</v>
      </c>
      <c r="E33" s="20">
        <v>99895</v>
      </c>
      <c r="F33" s="45">
        <f t="shared" si="13"/>
        <v>16.426100225602976</v>
      </c>
      <c r="G33" s="20">
        <v>1917763</v>
      </c>
      <c r="H33" s="157">
        <f t="shared" si="14"/>
        <v>19.380193722810183</v>
      </c>
      <c r="I33" s="20">
        <v>283214</v>
      </c>
      <c r="J33" s="117">
        <f t="shared" si="15"/>
        <v>15.944992495189151</v>
      </c>
      <c r="K33" s="23">
        <v>291107</v>
      </c>
      <c r="L33" s="117">
        <f t="shared" si="16"/>
        <v>17.196175227824646</v>
      </c>
      <c r="M33" s="23">
        <v>346679.93143322552</v>
      </c>
      <c r="N33" s="117">
        <f t="shared" si="17"/>
        <v>19.637623161944454</v>
      </c>
      <c r="O33" s="8" t="s">
        <v>21</v>
      </c>
      <c r="P33" s="8" t="s">
        <v>21</v>
      </c>
      <c r="Q33" s="154" t="s">
        <v>39</v>
      </c>
    </row>
    <row r="34" spans="2:18" ht="24.95" customHeight="1" x14ac:dyDescent="0.25">
      <c r="B34" s="166" t="s">
        <v>40</v>
      </c>
      <c r="C34" s="8" t="s">
        <v>21</v>
      </c>
      <c r="D34" s="8" t="s">
        <v>21</v>
      </c>
      <c r="E34" s="20">
        <v>76961</v>
      </c>
      <c r="F34" s="45">
        <f t="shared" si="13"/>
        <v>12.654978722284707</v>
      </c>
      <c r="G34" s="20">
        <v>1676276</v>
      </c>
      <c r="H34" s="157">
        <f t="shared" si="14"/>
        <v>16.939816657687821</v>
      </c>
      <c r="I34" s="20">
        <v>190642</v>
      </c>
      <c r="J34" s="117">
        <f t="shared" si="15"/>
        <v>10.73317441675853</v>
      </c>
      <c r="K34" s="23">
        <v>212026</v>
      </c>
      <c r="L34" s="117">
        <f t="shared" si="16"/>
        <v>12.524728875824861</v>
      </c>
      <c r="M34" s="23">
        <v>343521.71849482332</v>
      </c>
      <c r="N34" s="117">
        <f t="shared" si="17"/>
        <v>19.458726750799105</v>
      </c>
      <c r="O34" s="8" t="s">
        <v>21</v>
      </c>
      <c r="P34" s="8" t="s">
        <v>21</v>
      </c>
      <c r="Q34" s="154" t="s">
        <v>41</v>
      </c>
    </row>
    <row r="35" spans="2:18" ht="24.95" customHeight="1" x14ac:dyDescent="0.25">
      <c r="B35" s="166" t="s">
        <v>42</v>
      </c>
      <c r="C35" s="8" t="s">
        <v>21</v>
      </c>
      <c r="D35" s="8" t="s">
        <v>21</v>
      </c>
      <c r="E35" s="20">
        <v>58063</v>
      </c>
      <c r="F35" s="45">
        <f t="shared" si="13"/>
        <v>9.547511461025934</v>
      </c>
      <c r="G35" s="20">
        <v>1271877</v>
      </c>
      <c r="H35" s="157">
        <f t="shared" si="14"/>
        <v>12.853112012061265</v>
      </c>
      <c r="I35" s="20">
        <v>133745</v>
      </c>
      <c r="J35" s="117">
        <f t="shared" si="15"/>
        <v>7.5298644179633527</v>
      </c>
      <c r="K35" s="23">
        <v>171130</v>
      </c>
      <c r="L35" s="117">
        <f t="shared" si="16"/>
        <v>10.108934057709472</v>
      </c>
      <c r="M35" s="23">
        <v>224954.14177640877</v>
      </c>
      <c r="N35" s="117">
        <f t="shared" si="17"/>
        <v>12.742487419623291</v>
      </c>
      <c r="O35" s="8" t="s">
        <v>21</v>
      </c>
      <c r="P35" s="8" t="s">
        <v>21</v>
      </c>
      <c r="Q35" s="154" t="s">
        <v>43</v>
      </c>
    </row>
    <row r="36" spans="2:18" ht="24.95" customHeight="1" x14ac:dyDescent="0.25">
      <c r="B36" s="166" t="s">
        <v>44</v>
      </c>
      <c r="C36" s="8" t="s">
        <v>21</v>
      </c>
      <c r="D36" s="8" t="s">
        <v>21</v>
      </c>
      <c r="E36" s="20">
        <v>42049</v>
      </c>
      <c r="F36" s="45">
        <f t="shared" si="13"/>
        <v>6.9142708682754854</v>
      </c>
      <c r="G36" s="20">
        <v>848787</v>
      </c>
      <c r="H36" s="157">
        <f t="shared" si="14"/>
        <v>8.5775231295018664</v>
      </c>
      <c r="I36" s="20">
        <v>81364</v>
      </c>
      <c r="J36" s="117">
        <f t="shared" si="15"/>
        <v>4.5808059254788613</v>
      </c>
      <c r="K36" s="23">
        <v>94927</v>
      </c>
      <c r="L36" s="117">
        <f t="shared" si="16"/>
        <v>5.6074959580213122</v>
      </c>
      <c r="M36" s="23">
        <v>151678.40212736084</v>
      </c>
      <c r="N36" s="117">
        <f t="shared" si="17"/>
        <v>8.5917961575364465</v>
      </c>
      <c r="O36" s="8" t="s">
        <v>21</v>
      </c>
      <c r="P36" s="8" t="s">
        <v>21</v>
      </c>
      <c r="Q36" s="154" t="s">
        <v>45</v>
      </c>
    </row>
    <row r="37" spans="2:18" ht="24.95" customHeight="1" x14ac:dyDescent="0.25">
      <c r="B37" s="166" t="s">
        <v>46</v>
      </c>
      <c r="C37" s="8" t="s">
        <v>21</v>
      </c>
      <c r="D37" s="8" t="s">
        <v>21</v>
      </c>
      <c r="E37" s="20">
        <v>24736</v>
      </c>
      <c r="F37" s="45">
        <f t="shared" si="13"/>
        <v>4.0674309543071754</v>
      </c>
      <c r="G37" s="20">
        <v>528305</v>
      </c>
      <c r="H37" s="157">
        <f t="shared" si="14"/>
        <v>5.3388522172600235</v>
      </c>
      <c r="I37" s="20">
        <v>55315</v>
      </c>
      <c r="J37" s="117">
        <f t="shared" si="15"/>
        <v>3.1142431513674742</v>
      </c>
      <c r="K37" s="23">
        <v>75923</v>
      </c>
      <c r="L37" s="117">
        <f t="shared" si="16"/>
        <v>4.4848980334451953</v>
      </c>
      <c r="M37" s="23">
        <v>96598.252960777536</v>
      </c>
      <c r="N37" s="117">
        <f t="shared" si="17"/>
        <v>5.4717908876456267</v>
      </c>
      <c r="O37" s="8" t="s">
        <v>21</v>
      </c>
      <c r="P37" s="8" t="s">
        <v>21</v>
      </c>
      <c r="Q37" s="154" t="s">
        <v>47</v>
      </c>
    </row>
    <row r="38" spans="2:18" ht="24.95" customHeight="1" x14ac:dyDescent="0.25">
      <c r="B38" s="166" t="s">
        <v>48</v>
      </c>
      <c r="C38" s="8" t="s">
        <v>21</v>
      </c>
      <c r="D38" s="8" t="s">
        <v>21</v>
      </c>
      <c r="E38" s="20">
        <v>9273</v>
      </c>
      <c r="F38" s="45">
        <f t="shared" si="13"/>
        <v>1.5247933068924013</v>
      </c>
      <c r="G38" s="20">
        <v>217033</v>
      </c>
      <c r="H38" s="157">
        <f t="shared" si="14"/>
        <v>2.1932541112966839</v>
      </c>
      <c r="I38" s="20">
        <v>18593</v>
      </c>
      <c r="J38" s="117">
        <f t="shared" si="15"/>
        <v>1.0467888079793086</v>
      </c>
      <c r="K38" s="23">
        <v>26991</v>
      </c>
      <c r="L38" s="117">
        <f t="shared" si="16"/>
        <v>1.5944033141567018</v>
      </c>
      <c r="M38" s="23">
        <v>50921.101739482598</v>
      </c>
      <c r="N38" s="117">
        <f t="shared" si="17"/>
        <v>2.8844167668343927</v>
      </c>
      <c r="O38" s="8" t="s">
        <v>21</v>
      </c>
      <c r="P38" s="8" t="s">
        <v>21</v>
      </c>
      <c r="Q38" s="154" t="s">
        <v>49</v>
      </c>
    </row>
    <row r="39" spans="2:18" ht="24.95" customHeight="1" thickBot="1" x14ac:dyDescent="0.3">
      <c r="B39" s="167" t="s">
        <v>172</v>
      </c>
      <c r="C39" s="116" t="s">
        <v>21</v>
      </c>
      <c r="D39" s="116" t="s">
        <v>21</v>
      </c>
      <c r="E39" s="115">
        <v>6870</v>
      </c>
      <c r="F39" s="130">
        <f t="shared" si="13"/>
        <v>1.1296592276879969</v>
      </c>
      <c r="G39" s="115">
        <v>143691</v>
      </c>
      <c r="H39" s="158">
        <f t="shared" si="14"/>
        <v>1.4520873623197019</v>
      </c>
      <c r="I39" s="115">
        <v>4864</v>
      </c>
      <c r="J39" s="126">
        <f t="shared" si="15"/>
        <v>0.27384396073852296</v>
      </c>
      <c r="K39" s="131">
        <v>15292</v>
      </c>
      <c r="L39" s="126">
        <f t="shared" si="16"/>
        <v>0.90332390352651937</v>
      </c>
      <c r="M39" s="131">
        <v>30250.894416662417</v>
      </c>
      <c r="N39" s="126">
        <f t="shared" si="17"/>
        <v>1.7135565430922781</v>
      </c>
      <c r="O39" s="116" t="s">
        <v>21</v>
      </c>
      <c r="P39" s="116" t="s">
        <v>21</v>
      </c>
      <c r="Q39" s="155" t="s">
        <v>50</v>
      </c>
    </row>
    <row r="40" spans="2:18" ht="22.5" customHeight="1" x14ac:dyDescent="0.25">
      <c r="B40" s="386" t="s">
        <v>337</v>
      </c>
      <c r="C40" s="386"/>
      <c r="D40" s="386"/>
      <c r="E40" s="386"/>
      <c r="F40" s="386"/>
      <c r="G40" s="386"/>
      <c r="H40" s="386"/>
      <c r="I40" s="20"/>
      <c r="J40" s="387" t="s">
        <v>336</v>
      </c>
      <c r="K40" s="387"/>
      <c r="L40" s="387"/>
      <c r="M40" s="387"/>
      <c r="N40" s="387"/>
      <c r="O40" s="387"/>
      <c r="P40" s="387"/>
      <c r="Q40" s="387"/>
    </row>
    <row r="41" spans="2:18" s="35" customFormat="1" ht="21" x14ac:dyDescent="0.3">
      <c r="B41" s="365" t="s">
        <v>197</v>
      </c>
      <c r="C41" s="365"/>
      <c r="D41" s="365"/>
      <c r="E41" s="365"/>
      <c r="F41" s="365"/>
      <c r="G41" s="365"/>
      <c r="H41" s="365"/>
      <c r="I41" s="365"/>
      <c r="J41" s="365"/>
      <c r="K41" s="365"/>
      <c r="L41" s="365"/>
      <c r="M41" s="365"/>
      <c r="N41" s="365"/>
      <c r="O41" s="365"/>
      <c r="P41" s="365"/>
      <c r="Q41" s="365"/>
      <c r="R41" s="36"/>
    </row>
    <row r="42" spans="2:18" s="35" customFormat="1" ht="18.75" x14ac:dyDescent="0.3">
      <c r="B42" s="368" t="s">
        <v>198</v>
      </c>
      <c r="C42" s="368"/>
      <c r="D42" s="368"/>
      <c r="E42" s="368"/>
      <c r="F42" s="368"/>
      <c r="G42" s="368"/>
      <c r="H42" s="368"/>
      <c r="I42" s="368"/>
      <c r="J42" s="368"/>
      <c r="K42" s="368"/>
      <c r="L42" s="368"/>
      <c r="M42" s="368"/>
      <c r="N42" s="368"/>
      <c r="O42" s="368"/>
      <c r="P42" s="368"/>
      <c r="Q42" s="368"/>
      <c r="R42" s="36"/>
    </row>
    <row r="43" spans="2:18" x14ac:dyDescent="0.25">
      <c r="B43" s="118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8"/>
      <c r="R43" s="1"/>
    </row>
    <row r="44" spans="2:18" ht="15.75" customHeight="1" x14ac:dyDescent="0.25">
      <c r="B44" s="8"/>
      <c r="C44" s="120"/>
      <c r="D44" s="120"/>
      <c r="E44" s="120"/>
      <c r="F44" s="120"/>
      <c r="G44" s="383" t="s">
        <v>158</v>
      </c>
      <c r="H44" s="383"/>
      <c r="I44" s="383"/>
      <c r="J44" s="383"/>
      <c r="K44" s="383"/>
      <c r="L44" s="383"/>
      <c r="M44" s="120"/>
      <c r="N44" s="120"/>
      <c r="O44" s="120"/>
      <c r="P44" s="120"/>
      <c r="Q44" s="121"/>
    </row>
    <row r="45" spans="2:18" ht="26.25" customHeight="1" x14ac:dyDescent="0.25">
      <c r="B45" s="379" t="s">
        <v>4</v>
      </c>
      <c r="C45" s="381" t="s">
        <v>5</v>
      </c>
      <c r="D45" s="381"/>
      <c r="E45" s="381" t="s">
        <v>6</v>
      </c>
      <c r="F45" s="381"/>
      <c r="G45" s="381" t="s">
        <v>7</v>
      </c>
      <c r="H45" s="381"/>
      <c r="I45" s="381" t="s">
        <v>334</v>
      </c>
      <c r="J45" s="381"/>
      <c r="K45" s="381" t="s">
        <v>9</v>
      </c>
      <c r="L45" s="381"/>
      <c r="M45" s="381" t="s">
        <v>10</v>
      </c>
      <c r="N45" s="381"/>
      <c r="O45" s="384" t="s">
        <v>11</v>
      </c>
      <c r="P45" s="384"/>
      <c r="Q45" s="380" t="s">
        <v>12</v>
      </c>
    </row>
    <row r="46" spans="2:18" ht="15.75" x14ac:dyDescent="0.25">
      <c r="B46" s="379"/>
      <c r="C46" s="382" t="s">
        <v>13</v>
      </c>
      <c r="D46" s="382"/>
      <c r="E46" s="382" t="s">
        <v>14</v>
      </c>
      <c r="F46" s="382"/>
      <c r="G46" s="382" t="s">
        <v>15</v>
      </c>
      <c r="H46" s="382"/>
      <c r="I46" s="382" t="s">
        <v>335</v>
      </c>
      <c r="J46" s="382"/>
      <c r="K46" s="382" t="s">
        <v>17</v>
      </c>
      <c r="L46" s="382"/>
      <c r="M46" s="382" t="s">
        <v>18</v>
      </c>
      <c r="N46" s="382"/>
      <c r="O46" s="385" t="s">
        <v>19</v>
      </c>
      <c r="P46" s="385"/>
      <c r="Q46" s="380"/>
    </row>
    <row r="47" spans="2:18" ht="22.5" x14ac:dyDescent="0.25">
      <c r="B47" s="379"/>
      <c r="C47" s="305" t="s">
        <v>153</v>
      </c>
      <c r="D47" s="306" t="s">
        <v>3</v>
      </c>
      <c r="E47" s="305" t="s">
        <v>153</v>
      </c>
      <c r="F47" s="306" t="s">
        <v>3</v>
      </c>
      <c r="G47" s="305" t="s">
        <v>153</v>
      </c>
      <c r="H47" s="306" t="s">
        <v>3</v>
      </c>
      <c r="I47" s="305" t="s">
        <v>153</v>
      </c>
      <c r="J47" s="306" t="s">
        <v>3</v>
      </c>
      <c r="K47" s="305" t="s">
        <v>153</v>
      </c>
      <c r="L47" s="306" t="s">
        <v>3</v>
      </c>
      <c r="M47" s="305" t="s">
        <v>153</v>
      </c>
      <c r="N47" s="306" t="s">
        <v>3</v>
      </c>
      <c r="O47" s="305" t="s">
        <v>153</v>
      </c>
      <c r="P47" s="306" t="s">
        <v>3</v>
      </c>
      <c r="Q47" s="380"/>
    </row>
    <row r="48" spans="2:18" ht="24.95" customHeight="1" x14ac:dyDescent="0.25">
      <c r="B48" s="86" t="s">
        <v>20</v>
      </c>
      <c r="C48" s="60" t="s">
        <v>21</v>
      </c>
      <c r="D48" s="60" t="s">
        <v>21</v>
      </c>
      <c r="E48" s="123">
        <f>SUM(E49:E59)</f>
        <v>161471</v>
      </c>
      <c r="F48" s="124">
        <f t="shared" ref="F48:N48" si="18">SUM(F49:F59)</f>
        <v>100.00000000000001</v>
      </c>
      <c r="G48" s="123">
        <f t="shared" si="18"/>
        <v>1589177</v>
      </c>
      <c r="H48" s="124">
        <f t="shared" si="18"/>
        <v>100</v>
      </c>
      <c r="I48" s="123">
        <f t="shared" si="18"/>
        <v>325062</v>
      </c>
      <c r="J48" s="124">
        <f t="shared" si="18"/>
        <v>99.999999999999986</v>
      </c>
      <c r="K48" s="123">
        <f t="shared" si="18"/>
        <v>260769</v>
      </c>
      <c r="L48" s="124">
        <f t="shared" si="18"/>
        <v>100.00000000000001</v>
      </c>
      <c r="M48" s="123">
        <f t="shared" si="18"/>
        <v>656672.58389216871</v>
      </c>
      <c r="N48" s="124">
        <f t="shared" si="18"/>
        <v>99.999999999999972</v>
      </c>
      <c r="O48" s="60" t="s">
        <v>21</v>
      </c>
      <c r="P48" s="60" t="s">
        <v>21</v>
      </c>
      <c r="Q48" s="138" t="s">
        <v>22</v>
      </c>
    </row>
    <row r="49" spans="2:18" ht="24.95" customHeight="1" x14ac:dyDescent="0.25">
      <c r="B49" s="166" t="s">
        <v>30</v>
      </c>
      <c r="C49" s="8" t="s">
        <v>21</v>
      </c>
      <c r="D49" s="8" t="s">
        <v>21</v>
      </c>
      <c r="E49" s="20">
        <v>790</v>
      </c>
      <c r="F49" s="117">
        <f>+E49/$E$48*100</f>
        <v>0.48925193997683797</v>
      </c>
      <c r="G49" s="20">
        <v>5003</v>
      </c>
      <c r="H49" s="45">
        <f>+G49/$G$48*100</f>
        <v>0.31481704051845705</v>
      </c>
      <c r="I49" s="20">
        <v>299</v>
      </c>
      <c r="J49" s="117">
        <f>+I49/$I$48*100</f>
        <v>9.1982452578277377E-2</v>
      </c>
      <c r="K49" s="23">
        <v>3016</v>
      </c>
      <c r="L49" s="117">
        <f>+K49/$K$48*100</f>
        <v>1.1565791946128567</v>
      </c>
      <c r="M49" s="23">
        <v>213.25396446418767</v>
      </c>
      <c r="N49" s="117">
        <f>+M49/$M$48*100</f>
        <v>3.2474930383145979E-2</v>
      </c>
      <c r="O49" s="8" t="s">
        <v>21</v>
      </c>
      <c r="P49" s="8" t="s">
        <v>21</v>
      </c>
      <c r="Q49" s="154" t="s">
        <v>31</v>
      </c>
    </row>
    <row r="50" spans="2:18" ht="24.95" customHeight="1" x14ac:dyDescent="0.25">
      <c r="B50" s="166" t="s">
        <v>32</v>
      </c>
      <c r="C50" s="8" t="s">
        <v>21</v>
      </c>
      <c r="D50" s="8" t="s">
        <v>21</v>
      </c>
      <c r="E50" s="20">
        <v>19112</v>
      </c>
      <c r="F50" s="117">
        <f t="shared" ref="F50:F59" si="19">+E50/$E$48*100</f>
        <v>11.836181109920666</v>
      </c>
      <c r="G50" s="20">
        <v>84464</v>
      </c>
      <c r="H50" s="45">
        <f t="shared" ref="H50:H59" si="20">+G50/$G$48*100</f>
        <v>5.3149523306717876</v>
      </c>
      <c r="I50" s="20">
        <v>19393</v>
      </c>
      <c r="J50" s="117">
        <f t="shared" ref="J50:J59" si="21">+I50/$I$48*100</f>
        <v>5.9659388055201772</v>
      </c>
      <c r="K50" s="23">
        <v>37710</v>
      </c>
      <c r="L50" s="117">
        <f t="shared" ref="L50:L59" si="22">+K50/$K$48*100</f>
        <v>14.461074744313935</v>
      </c>
      <c r="M50" s="23">
        <v>22596.082307048011</v>
      </c>
      <c r="N50" s="117">
        <f t="shared" ref="N50:N59" si="23">+M50/$M$48*100</f>
        <v>3.4409967556614913</v>
      </c>
      <c r="O50" s="8" t="s">
        <v>21</v>
      </c>
      <c r="P50" s="8" t="s">
        <v>21</v>
      </c>
      <c r="Q50" s="154" t="s">
        <v>33</v>
      </c>
    </row>
    <row r="51" spans="2:18" ht="24.95" customHeight="1" x14ac:dyDescent="0.25">
      <c r="B51" s="166" t="s">
        <v>34</v>
      </c>
      <c r="C51" s="8" t="s">
        <v>21</v>
      </c>
      <c r="D51" s="8" t="s">
        <v>21</v>
      </c>
      <c r="E51" s="20">
        <v>33795</v>
      </c>
      <c r="F51" s="117">
        <f t="shared" si="19"/>
        <v>20.929454824705367</v>
      </c>
      <c r="G51" s="20">
        <v>218888</v>
      </c>
      <c r="H51" s="45">
        <f t="shared" si="20"/>
        <v>13.7736702708383</v>
      </c>
      <c r="I51" s="20">
        <v>88143</v>
      </c>
      <c r="J51" s="117">
        <f t="shared" si="21"/>
        <v>27.115750226110713</v>
      </c>
      <c r="K51" s="23">
        <v>52566</v>
      </c>
      <c r="L51" s="117">
        <f t="shared" si="22"/>
        <v>20.158070936345961</v>
      </c>
      <c r="M51" s="23">
        <v>98136.121285853675</v>
      </c>
      <c r="N51" s="117">
        <f t="shared" si="23"/>
        <v>14.944452333336406</v>
      </c>
      <c r="O51" s="8" t="s">
        <v>21</v>
      </c>
      <c r="P51" s="8" t="s">
        <v>21</v>
      </c>
      <c r="Q51" s="154" t="s">
        <v>35</v>
      </c>
    </row>
    <row r="52" spans="2:18" ht="24.95" customHeight="1" x14ac:dyDescent="0.25">
      <c r="B52" s="166" t="s">
        <v>36</v>
      </c>
      <c r="C52" s="8" t="s">
        <v>21</v>
      </c>
      <c r="D52" s="8" t="s">
        <v>21</v>
      </c>
      <c r="E52" s="20">
        <v>30842</v>
      </c>
      <c r="F52" s="117">
        <f t="shared" si="19"/>
        <v>19.100643459197009</v>
      </c>
      <c r="G52" s="20">
        <v>339976</v>
      </c>
      <c r="H52" s="45">
        <f t="shared" si="20"/>
        <v>21.393211706436727</v>
      </c>
      <c r="I52" s="20">
        <v>83291</v>
      </c>
      <c r="J52" s="117">
        <f t="shared" si="21"/>
        <v>25.623111898653178</v>
      </c>
      <c r="K52" s="23">
        <v>61599</v>
      </c>
      <c r="L52" s="117">
        <f t="shared" si="22"/>
        <v>23.622056302704692</v>
      </c>
      <c r="M52" s="23">
        <v>138180.20444142484</v>
      </c>
      <c r="N52" s="117">
        <f t="shared" si="23"/>
        <v>21.042481113253729</v>
      </c>
      <c r="O52" s="8" t="s">
        <v>21</v>
      </c>
      <c r="P52" s="8" t="s">
        <v>21</v>
      </c>
      <c r="Q52" s="154" t="s">
        <v>37</v>
      </c>
    </row>
    <row r="53" spans="2:18" ht="24.95" customHeight="1" x14ac:dyDescent="0.25">
      <c r="B53" s="166" t="s">
        <v>38</v>
      </c>
      <c r="C53" s="8" t="s">
        <v>21</v>
      </c>
      <c r="D53" s="8" t="s">
        <v>21</v>
      </c>
      <c r="E53" s="20">
        <v>25662</v>
      </c>
      <c r="F53" s="117">
        <f t="shared" si="19"/>
        <v>15.892637067956475</v>
      </c>
      <c r="G53" s="20">
        <v>393508</v>
      </c>
      <c r="H53" s="45">
        <f t="shared" si="20"/>
        <v>24.761747747418948</v>
      </c>
      <c r="I53" s="20">
        <v>61857</v>
      </c>
      <c r="J53" s="117">
        <f t="shared" si="21"/>
        <v>19.029292873359545</v>
      </c>
      <c r="K53" s="23">
        <v>39762</v>
      </c>
      <c r="L53" s="117">
        <f t="shared" si="22"/>
        <v>15.247978095555837</v>
      </c>
      <c r="M53" s="23">
        <v>125467.55763993268</v>
      </c>
      <c r="N53" s="117">
        <f t="shared" si="23"/>
        <v>19.106562496681835</v>
      </c>
      <c r="O53" s="8" t="s">
        <v>21</v>
      </c>
      <c r="P53" s="8" t="s">
        <v>21</v>
      </c>
      <c r="Q53" s="154" t="s">
        <v>39</v>
      </c>
    </row>
    <row r="54" spans="2:18" ht="24.95" customHeight="1" x14ac:dyDescent="0.25">
      <c r="B54" s="166" t="s">
        <v>40</v>
      </c>
      <c r="C54" s="8" t="s">
        <v>21</v>
      </c>
      <c r="D54" s="8" t="s">
        <v>21</v>
      </c>
      <c r="E54" s="20">
        <v>20217</v>
      </c>
      <c r="F54" s="117">
        <f t="shared" si="19"/>
        <v>12.520514519635103</v>
      </c>
      <c r="G54" s="20">
        <v>318517</v>
      </c>
      <c r="H54" s="45">
        <f t="shared" si="20"/>
        <v>20.042890124888544</v>
      </c>
      <c r="I54" s="20">
        <v>36701</v>
      </c>
      <c r="J54" s="117">
        <f t="shared" si="21"/>
        <v>11.290461511957719</v>
      </c>
      <c r="K54" s="23">
        <v>32087</v>
      </c>
      <c r="L54" s="117">
        <f t="shared" si="22"/>
        <v>12.30476015170515</v>
      </c>
      <c r="M54" s="23">
        <v>129666.23409074312</v>
      </c>
      <c r="N54" s="117">
        <f t="shared" si="23"/>
        <v>19.745949088082444</v>
      </c>
      <c r="O54" s="8" t="s">
        <v>21</v>
      </c>
      <c r="P54" s="8" t="s">
        <v>21</v>
      </c>
      <c r="Q54" s="154" t="s">
        <v>41</v>
      </c>
    </row>
    <row r="55" spans="2:18" ht="24.95" customHeight="1" x14ac:dyDescent="0.25">
      <c r="B55" s="166" t="s">
        <v>42</v>
      </c>
      <c r="C55" s="8" t="s">
        <v>21</v>
      </c>
      <c r="D55" s="8" t="s">
        <v>21</v>
      </c>
      <c r="E55" s="20">
        <v>14172</v>
      </c>
      <c r="F55" s="117">
        <f t="shared" si="19"/>
        <v>8.776808219432592</v>
      </c>
      <c r="G55" s="20">
        <v>141325</v>
      </c>
      <c r="H55" s="45">
        <f t="shared" si="20"/>
        <v>8.8929678695324679</v>
      </c>
      <c r="I55" s="20">
        <v>18709</v>
      </c>
      <c r="J55" s="117">
        <f t="shared" si="21"/>
        <v>5.7555174089865933</v>
      </c>
      <c r="K55" s="23">
        <v>19165</v>
      </c>
      <c r="L55" s="117">
        <f t="shared" si="22"/>
        <v>7.3494165334069619</v>
      </c>
      <c r="M55" s="23">
        <v>77492.732831801753</v>
      </c>
      <c r="N55" s="117">
        <f t="shared" si="23"/>
        <v>11.80081744428769</v>
      </c>
      <c r="O55" s="8" t="s">
        <v>21</v>
      </c>
      <c r="P55" s="8" t="s">
        <v>21</v>
      </c>
      <c r="Q55" s="154" t="s">
        <v>43</v>
      </c>
    </row>
    <row r="56" spans="2:18" ht="24.95" customHeight="1" x14ac:dyDescent="0.25">
      <c r="B56" s="166" t="s">
        <v>44</v>
      </c>
      <c r="C56" s="8" t="s">
        <v>21</v>
      </c>
      <c r="D56" s="8" t="s">
        <v>21</v>
      </c>
      <c r="E56" s="20">
        <v>9381</v>
      </c>
      <c r="F56" s="117">
        <f t="shared" si="19"/>
        <v>5.8097119606616667</v>
      </c>
      <c r="G56" s="20">
        <v>51688</v>
      </c>
      <c r="H56" s="45">
        <f t="shared" si="20"/>
        <v>3.2525011373811732</v>
      </c>
      <c r="I56" s="20">
        <v>10360</v>
      </c>
      <c r="J56" s="117">
        <f t="shared" si="21"/>
        <v>3.187084310070079</v>
      </c>
      <c r="K56" s="23">
        <v>8976</v>
      </c>
      <c r="L56" s="117">
        <f t="shared" si="22"/>
        <v>3.4421269399353451</v>
      </c>
      <c r="M56" s="23">
        <v>40053.350251978845</v>
      </c>
      <c r="N56" s="117">
        <f t="shared" si="23"/>
        <v>6.0994400001562958</v>
      </c>
      <c r="O56" s="8" t="s">
        <v>21</v>
      </c>
      <c r="P56" s="8" t="s">
        <v>21</v>
      </c>
      <c r="Q56" s="154" t="s">
        <v>45</v>
      </c>
    </row>
    <row r="57" spans="2:18" ht="24.95" customHeight="1" x14ac:dyDescent="0.25">
      <c r="B57" s="166" t="s">
        <v>46</v>
      </c>
      <c r="C57" s="8" t="s">
        <v>21</v>
      </c>
      <c r="D57" s="8" t="s">
        <v>21</v>
      </c>
      <c r="E57" s="20">
        <v>4727</v>
      </c>
      <c r="F57" s="117">
        <f t="shared" si="19"/>
        <v>2.9274606585702698</v>
      </c>
      <c r="G57" s="20">
        <v>24457</v>
      </c>
      <c r="H57" s="45">
        <f t="shared" si="20"/>
        <v>1.5389726883789534</v>
      </c>
      <c r="I57" s="20">
        <v>4890</v>
      </c>
      <c r="J57" s="117">
        <f t="shared" si="21"/>
        <v>1.5043284050427304</v>
      </c>
      <c r="K57" s="23">
        <v>3703</v>
      </c>
      <c r="L57" s="117">
        <f t="shared" si="22"/>
        <v>1.4200307551894589</v>
      </c>
      <c r="M57" s="23">
        <v>15573.161175971481</v>
      </c>
      <c r="N57" s="117">
        <f t="shared" si="23"/>
        <v>2.3715260173750039</v>
      </c>
      <c r="O57" s="8" t="s">
        <v>21</v>
      </c>
      <c r="P57" s="8" t="s">
        <v>21</v>
      </c>
      <c r="Q57" s="154" t="s">
        <v>47</v>
      </c>
    </row>
    <row r="58" spans="2:18" ht="24.95" customHeight="1" x14ac:dyDescent="0.25">
      <c r="B58" s="166" t="s">
        <v>48</v>
      </c>
      <c r="C58" s="8" t="s">
        <v>21</v>
      </c>
      <c r="D58" s="8" t="s">
        <v>21</v>
      </c>
      <c r="E58" s="20">
        <v>1727</v>
      </c>
      <c r="F58" s="117">
        <f t="shared" si="19"/>
        <v>1.069541899164556</v>
      </c>
      <c r="G58" s="20">
        <v>6286</v>
      </c>
      <c r="H58" s="45">
        <f t="shared" si="20"/>
        <v>0.39555065294803538</v>
      </c>
      <c r="I58" s="20">
        <v>1128</v>
      </c>
      <c r="J58" s="117">
        <f t="shared" si="21"/>
        <v>0.34701072410801631</v>
      </c>
      <c r="K58" s="23">
        <v>1205</v>
      </c>
      <c r="L58" s="117">
        <f t="shared" si="22"/>
        <v>0.46209480421369109</v>
      </c>
      <c r="M58" s="23">
        <v>8097.6011394423631</v>
      </c>
      <c r="N58" s="117">
        <f t="shared" si="23"/>
        <v>1.2331261176531862</v>
      </c>
      <c r="O58" s="8" t="s">
        <v>21</v>
      </c>
      <c r="P58" s="8" t="s">
        <v>21</v>
      </c>
      <c r="Q58" s="154" t="s">
        <v>49</v>
      </c>
    </row>
    <row r="59" spans="2:18" ht="24.95" customHeight="1" thickBot="1" x14ac:dyDescent="0.3">
      <c r="B59" s="167" t="s">
        <v>172</v>
      </c>
      <c r="C59" s="116" t="s">
        <v>21</v>
      </c>
      <c r="D59" s="116" t="s">
        <v>21</v>
      </c>
      <c r="E59" s="115">
        <v>1046</v>
      </c>
      <c r="F59" s="126">
        <f t="shared" si="19"/>
        <v>0.64779434077945885</v>
      </c>
      <c r="G59" s="115">
        <v>5065</v>
      </c>
      <c r="H59" s="130">
        <f t="shared" si="20"/>
        <v>0.31871843098660502</v>
      </c>
      <c r="I59" s="115">
        <v>291</v>
      </c>
      <c r="J59" s="126">
        <f t="shared" si="21"/>
        <v>8.9521383612972294E-2</v>
      </c>
      <c r="K59" s="131">
        <v>980</v>
      </c>
      <c r="L59" s="126">
        <f t="shared" si="22"/>
        <v>0.37581154201611389</v>
      </c>
      <c r="M59" s="131">
        <v>1196.2847635076419</v>
      </c>
      <c r="N59" s="126">
        <f t="shared" si="23"/>
        <v>0.18217370312875467</v>
      </c>
      <c r="O59" s="116" t="s">
        <v>21</v>
      </c>
      <c r="P59" s="116" t="s">
        <v>21</v>
      </c>
      <c r="Q59" s="155" t="s">
        <v>50</v>
      </c>
    </row>
    <row r="60" spans="2:18" ht="27.75" customHeight="1" x14ac:dyDescent="0.25">
      <c r="B60" s="386" t="s">
        <v>337</v>
      </c>
      <c r="C60" s="386"/>
      <c r="D60" s="386"/>
      <c r="E60" s="386"/>
      <c r="F60" s="386"/>
      <c r="G60" s="386"/>
      <c r="H60" s="386"/>
      <c r="I60" s="20"/>
      <c r="J60" s="387" t="s">
        <v>336</v>
      </c>
      <c r="K60" s="387"/>
      <c r="L60" s="387"/>
      <c r="M60" s="387"/>
      <c r="N60" s="387"/>
      <c r="O60" s="387"/>
      <c r="P60" s="387"/>
      <c r="Q60" s="387"/>
    </row>
    <row r="61" spans="2:18" s="35" customFormat="1" ht="21" x14ac:dyDescent="0.3">
      <c r="B61" s="365" t="s">
        <v>197</v>
      </c>
      <c r="C61" s="365"/>
      <c r="D61" s="365"/>
      <c r="E61" s="365"/>
      <c r="F61" s="365"/>
      <c r="G61" s="365"/>
      <c r="H61" s="365"/>
      <c r="I61" s="365"/>
      <c r="J61" s="365"/>
      <c r="K61" s="365"/>
      <c r="L61" s="365"/>
      <c r="M61" s="365"/>
      <c r="N61" s="365"/>
      <c r="O61" s="365"/>
      <c r="P61" s="365"/>
      <c r="Q61" s="365"/>
      <c r="R61" s="36"/>
    </row>
    <row r="62" spans="2:18" s="35" customFormat="1" ht="18.75" x14ac:dyDescent="0.3">
      <c r="B62" s="368" t="s">
        <v>198</v>
      </c>
      <c r="C62" s="368"/>
      <c r="D62" s="368"/>
      <c r="E62" s="368"/>
      <c r="F62" s="368"/>
      <c r="G62" s="368"/>
      <c r="H62" s="368"/>
      <c r="I62" s="368"/>
      <c r="J62" s="368"/>
      <c r="K62" s="368"/>
      <c r="L62" s="368"/>
      <c r="M62" s="368"/>
      <c r="N62" s="368"/>
      <c r="O62" s="368"/>
      <c r="P62" s="368"/>
      <c r="Q62" s="368"/>
      <c r="R62" s="36"/>
    </row>
    <row r="63" spans="2:18" x14ac:dyDescent="0.25">
      <c r="B63" s="118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8"/>
      <c r="R63" s="1"/>
    </row>
    <row r="64" spans="2:18" ht="15.75" customHeight="1" x14ac:dyDescent="0.25">
      <c r="B64" s="8"/>
      <c r="C64" s="120"/>
      <c r="D64" s="120"/>
      <c r="E64" s="120"/>
      <c r="F64" s="120"/>
      <c r="G64" s="383" t="s">
        <v>154</v>
      </c>
      <c r="H64" s="383"/>
      <c r="I64" s="383"/>
      <c r="J64" s="383"/>
      <c r="K64" s="383"/>
      <c r="L64" s="383"/>
      <c r="M64" s="120"/>
      <c r="N64" s="120"/>
      <c r="O64" s="120"/>
      <c r="P64" s="120"/>
      <c r="Q64" s="121"/>
    </row>
    <row r="65" spans="2:17" ht="15.75" customHeight="1" x14ac:dyDescent="0.25">
      <c r="B65" s="379" t="s">
        <v>4</v>
      </c>
      <c r="C65" s="381" t="s">
        <v>5</v>
      </c>
      <c r="D65" s="381"/>
      <c r="E65" s="381" t="s">
        <v>6</v>
      </c>
      <c r="F65" s="381"/>
      <c r="G65" s="381" t="s">
        <v>7</v>
      </c>
      <c r="H65" s="381"/>
      <c r="I65" s="381" t="s">
        <v>334</v>
      </c>
      <c r="J65" s="381"/>
      <c r="K65" s="381" t="s">
        <v>9</v>
      </c>
      <c r="L65" s="381"/>
      <c r="M65" s="381" t="s">
        <v>10</v>
      </c>
      <c r="N65" s="381"/>
      <c r="O65" s="384" t="s">
        <v>11</v>
      </c>
      <c r="P65" s="384"/>
      <c r="Q65" s="380" t="s">
        <v>12</v>
      </c>
    </row>
    <row r="66" spans="2:17" ht="15.75" x14ac:dyDescent="0.25">
      <c r="B66" s="379"/>
      <c r="C66" s="382" t="s">
        <v>13</v>
      </c>
      <c r="D66" s="382"/>
      <c r="E66" s="382" t="s">
        <v>14</v>
      </c>
      <c r="F66" s="382"/>
      <c r="G66" s="382" t="s">
        <v>15</v>
      </c>
      <c r="H66" s="382"/>
      <c r="I66" s="382" t="s">
        <v>335</v>
      </c>
      <c r="J66" s="382"/>
      <c r="K66" s="382" t="s">
        <v>17</v>
      </c>
      <c r="L66" s="382"/>
      <c r="M66" s="382" t="s">
        <v>18</v>
      </c>
      <c r="N66" s="382"/>
      <c r="O66" s="385" t="s">
        <v>19</v>
      </c>
      <c r="P66" s="385"/>
      <c r="Q66" s="380"/>
    </row>
    <row r="67" spans="2:17" ht="22.5" x14ac:dyDescent="0.25">
      <c r="B67" s="379"/>
      <c r="C67" s="305" t="s">
        <v>153</v>
      </c>
      <c r="D67" s="306" t="s">
        <v>3</v>
      </c>
      <c r="E67" s="305" t="s">
        <v>153</v>
      </c>
      <c r="F67" s="306" t="s">
        <v>3</v>
      </c>
      <c r="G67" s="305" t="s">
        <v>153</v>
      </c>
      <c r="H67" s="306" t="s">
        <v>3</v>
      </c>
      <c r="I67" s="305" t="s">
        <v>153</v>
      </c>
      <c r="J67" s="306" t="s">
        <v>3</v>
      </c>
      <c r="K67" s="305" t="s">
        <v>153</v>
      </c>
      <c r="L67" s="306" t="s">
        <v>3</v>
      </c>
      <c r="M67" s="305" t="s">
        <v>153</v>
      </c>
      <c r="N67" s="306" t="s">
        <v>3</v>
      </c>
      <c r="O67" s="305" t="s">
        <v>153</v>
      </c>
      <c r="P67" s="306" t="s">
        <v>3</v>
      </c>
      <c r="Q67" s="380"/>
    </row>
    <row r="68" spans="2:17" ht="24.95" customHeight="1" x14ac:dyDescent="0.25">
      <c r="B68" s="86" t="s">
        <v>20</v>
      </c>
      <c r="C68" s="60" t="s">
        <v>21</v>
      </c>
      <c r="D68" s="60" t="s">
        <v>21</v>
      </c>
      <c r="E68" s="123">
        <f>SUM(E69:E79)</f>
        <v>204112</v>
      </c>
      <c r="F68" s="124">
        <f t="shared" ref="F68:H68" si="24">SUM(F69:F79)</f>
        <v>100</v>
      </c>
      <c r="G68" s="123">
        <f t="shared" ref="G68" si="25">SUM(G69:G79)</f>
        <v>4976105</v>
      </c>
      <c r="H68" s="124">
        <f t="shared" si="24"/>
        <v>100</v>
      </c>
      <c r="I68" s="123">
        <f t="shared" ref="I68" si="26">SUM(I69:I79)</f>
        <v>403585</v>
      </c>
      <c r="J68" s="124">
        <f t="shared" ref="J68" si="27">SUM(J69:J79)</f>
        <v>100</v>
      </c>
      <c r="K68" s="123">
        <f t="shared" ref="K68" si="28">SUM(K69:K79)</f>
        <v>98463</v>
      </c>
      <c r="L68" s="124">
        <f t="shared" ref="L68" si="29">SUM(L69:L79)</f>
        <v>100.00000000000001</v>
      </c>
      <c r="M68" s="123">
        <f t="shared" ref="M68" si="30">SUM(M69:M79)</f>
        <v>348380.16645483766</v>
      </c>
      <c r="N68" s="124">
        <f t="shared" ref="N68" si="31">SUM(N69:N79)</f>
        <v>99.999999999999986</v>
      </c>
      <c r="O68" s="60" t="s">
        <v>21</v>
      </c>
      <c r="P68" s="60" t="s">
        <v>21</v>
      </c>
      <c r="Q68" s="138" t="s">
        <v>22</v>
      </c>
    </row>
    <row r="69" spans="2:17" ht="24.95" customHeight="1" x14ac:dyDescent="0.25">
      <c r="B69" s="166" t="s">
        <v>30</v>
      </c>
      <c r="C69" s="8" t="s">
        <v>21</v>
      </c>
      <c r="D69" s="8" t="s">
        <v>21</v>
      </c>
      <c r="E69" s="20">
        <v>2540</v>
      </c>
      <c r="F69" s="117">
        <f>+E69/$E$68*100</f>
        <v>1.2444148310731362</v>
      </c>
      <c r="G69" s="20">
        <v>14998</v>
      </c>
      <c r="H69" s="117">
        <f>+G69/$G$68*100</f>
        <v>0.30140039247564104</v>
      </c>
      <c r="I69" s="20">
        <v>2807</v>
      </c>
      <c r="J69" s="117">
        <f>+I69/$I$68*100</f>
        <v>0.6955164339606279</v>
      </c>
      <c r="K69" s="23">
        <v>1068</v>
      </c>
      <c r="L69" s="117">
        <f>+K69/$K$68*100</f>
        <v>1.084671399408915</v>
      </c>
      <c r="M69" s="23">
        <v>1427.2076407729851</v>
      </c>
      <c r="N69" s="117">
        <f>+M69/$M$68*100</f>
        <v>0.40966960183079232</v>
      </c>
      <c r="O69" s="8" t="s">
        <v>21</v>
      </c>
      <c r="P69" s="8" t="s">
        <v>21</v>
      </c>
      <c r="Q69" s="154" t="s">
        <v>31</v>
      </c>
    </row>
    <row r="70" spans="2:17" ht="24.95" customHeight="1" x14ac:dyDescent="0.25">
      <c r="B70" s="166" t="s">
        <v>32</v>
      </c>
      <c r="C70" s="8" t="s">
        <v>21</v>
      </c>
      <c r="D70" s="8" t="s">
        <v>21</v>
      </c>
      <c r="E70" s="20">
        <v>24555</v>
      </c>
      <c r="F70" s="117">
        <f t="shared" ref="F70:F79" si="32">+E70/$E$68*100</f>
        <v>12.030159912205065</v>
      </c>
      <c r="G70" s="20">
        <v>312439</v>
      </c>
      <c r="H70" s="117">
        <f t="shared" ref="H70:H79" si="33">+G70/$G$68*100</f>
        <v>6.278786319822431</v>
      </c>
      <c r="I70" s="20">
        <v>35916</v>
      </c>
      <c r="J70" s="117">
        <f t="shared" ref="J70:J79" si="34">+I70/$I$68*100</f>
        <v>8.8992405565122592</v>
      </c>
      <c r="K70" s="23">
        <v>15258</v>
      </c>
      <c r="L70" s="117">
        <f t="shared" ref="L70:L79" si="35">+K70/$K$68*100</f>
        <v>15.496176228634106</v>
      </c>
      <c r="M70" s="23">
        <v>27799.379648254111</v>
      </c>
      <c r="N70" s="117">
        <f t="shared" ref="N70:N79" si="36">+M70/$M$68*100</f>
        <v>7.9796103007654686</v>
      </c>
      <c r="O70" s="8" t="s">
        <v>21</v>
      </c>
      <c r="P70" s="8" t="s">
        <v>21</v>
      </c>
      <c r="Q70" s="154" t="s">
        <v>33</v>
      </c>
    </row>
    <row r="71" spans="2:17" ht="24.95" customHeight="1" x14ac:dyDescent="0.25">
      <c r="B71" s="166" t="s">
        <v>34</v>
      </c>
      <c r="C71" s="8" t="s">
        <v>21</v>
      </c>
      <c r="D71" s="8" t="s">
        <v>21</v>
      </c>
      <c r="E71" s="20">
        <v>34896</v>
      </c>
      <c r="F71" s="117">
        <f t="shared" si="32"/>
        <v>17.096496041389042</v>
      </c>
      <c r="G71" s="20">
        <v>871447</v>
      </c>
      <c r="H71" s="117">
        <f t="shared" si="33"/>
        <v>17.512632872497665</v>
      </c>
      <c r="I71" s="20">
        <v>87915</v>
      </c>
      <c r="J71" s="117">
        <f t="shared" si="34"/>
        <v>21.783515244620091</v>
      </c>
      <c r="K71" s="23">
        <v>19649</v>
      </c>
      <c r="L71" s="117">
        <f t="shared" si="35"/>
        <v>19.955719407290047</v>
      </c>
      <c r="M71" s="23">
        <v>77912.574307008777</v>
      </c>
      <c r="N71" s="117">
        <f t="shared" si="36"/>
        <v>22.364239359506989</v>
      </c>
      <c r="O71" s="8" t="s">
        <v>21</v>
      </c>
      <c r="P71" s="8" t="s">
        <v>21</v>
      </c>
      <c r="Q71" s="154" t="s">
        <v>35</v>
      </c>
    </row>
    <row r="72" spans="2:17" ht="24.95" customHeight="1" x14ac:dyDescent="0.25">
      <c r="B72" s="166" t="s">
        <v>36</v>
      </c>
      <c r="C72" s="8" t="s">
        <v>21</v>
      </c>
      <c r="D72" s="8" t="s">
        <v>21</v>
      </c>
      <c r="E72" s="20">
        <v>31702</v>
      </c>
      <c r="F72" s="117">
        <f t="shared" si="32"/>
        <v>15.531668887669515</v>
      </c>
      <c r="G72" s="20">
        <v>942638</v>
      </c>
      <c r="H72" s="117">
        <f t="shared" si="33"/>
        <v>18.943289982827935</v>
      </c>
      <c r="I72" s="20">
        <v>99693</v>
      </c>
      <c r="J72" s="117">
        <f t="shared" si="34"/>
        <v>24.701859583483031</v>
      </c>
      <c r="K72" s="23">
        <v>16943</v>
      </c>
      <c r="L72" s="117">
        <f t="shared" si="35"/>
        <v>17.207478951484315</v>
      </c>
      <c r="M72" s="23">
        <v>71369.081221569621</v>
      </c>
      <c r="N72" s="117">
        <f t="shared" si="36"/>
        <v>20.485977128902245</v>
      </c>
      <c r="O72" s="8" t="s">
        <v>21</v>
      </c>
      <c r="P72" s="8" t="s">
        <v>21</v>
      </c>
      <c r="Q72" s="154" t="s">
        <v>37</v>
      </c>
    </row>
    <row r="73" spans="2:17" ht="24.95" customHeight="1" x14ac:dyDescent="0.25">
      <c r="B73" s="166" t="s">
        <v>38</v>
      </c>
      <c r="C73" s="8" t="s">
        <v>21</v>
      </c>
      <c r="D73" s="8" t="s">
        <v>21</v>
      </c>
      <c r="E73" s="20">
        <v>26224</v>
      </c>
      <c r="F73" s="117">
        <f t="shared" si="32"/>
        <v>12.847848240181861</v>
      </c>
      <c r="G73" s="20">
        <v>875378</v>
      </c>
      <c r="H73" s="117">
        <f t="shared" si="33"/>
        <v>17.591630401689677</v>
      </c>
      <c r="I73" s="20">
        <v>76017</v>
      </c>
      <c r="J73" s="117">
        <f t="shared" si="34"/>
        <v>18.835437392370878</v>
      </c>
      <c r="K73" s="23">
        <v>12810</v>
      </c>
      <c r="L73" s="117">
        <f t="shared" si="35"/>
        <v>13.00996313335974</v>
      </c>
      <c r="M73" s="23">
        <v>59142.288635638019</v>
      </c>
      <c r="N73" s="117">
        <f t="shared" si="36"/>
        <v>16.976364997318221</v>
      </c>
      <c r="O73" s="8" t="s">
        <v>21</v>
      </c>
      <c r="P73" s="8" t="s">
        <v>21</v>
      </c>
      <c r="Q73" s="154" t="s">
        <v>39</v>
      </c>
    </row>
    <row r="74" spans="2:17" ht="24.95" customHeight="1" x14ac:dyDescent="0.25">
      <c r="B74" s="166" t="s">
        <v>40</v>
      </c>
      <c r="C74" s="8" t="s">
        <v>21</v>
      </c>
      <c r="D74" s="8" t="s">
        <v>21</v>
      </c>
      <c r="E74" s="20">
        <v>23998</v>
      </c>
      <c r="F74" s="117">
        <f t="shared" si="32"/>
        <v>11.7572705181469</v>
      </c>
      <c r="G74" s="20">
        <v>702798</v>
      </c>
      <c r="H74" s="117">
        <f t="shared" si="33"/>
        <v>14.12345599620587</v>
      </c>
      <c r="I74" s="20">
        <v>43424</v>
      </c>
      <c r="J74" s="117">
        <f t="shared" si="34"/>
        <v>10.759567377380231</v>
      </c>
      <c r="K74" s="23">
        <v>11162</v>
      </c>
      <c r="L74" s="117">
        <f t="shared" si="35"/>
        <v>11.336237977717518</v>
      </c>
      <c r="M74" s="23">
        <v>53298.528945473998</v>
      </c>
      <c r="N74" s="117">
        <f t="shared" si="36"/>
        <v>15.298956162702035</v>
      </c>
      <c r="O74" s="8" t="s">
        <v>21</v>
      </c>
      <c r="P74" s="8" t="s">
        <v>21</v>
      </c>
      <c r="Q74" s="154" t="s">
        <v>41</v>
      </c>
    </row>
    <row r="75" spans="2:17" ht="24.95" customHeight="1" x14ac:dyDescent="0.25">
      <c r="B75" s="166" t="s">
        <v>42</v>
      </c>
      <c r="C75" s="8" t="s">
        <v>21</v>
      </c>
      <c r="D75" s="8" t="s">
        <v>21</v>
      </c>
      <c r="E75" s="20">
        <v>20391</v>
      </c>
      <c r="F75" s="117">
        <f t="shared" si="32"/>
        <v>9.9901034726032769</v>
      </c>
      <c r="G75" s="20">
        <v>532238</v>
      </c>
      <c r="H75" s="117">
        <f t="shared" si="33"/>
        <v>10.695875589441943</v>
      </c>
      <c r="I75" s="20">
        <v>25694</v>
      </c>
      <c r="J75" s="117">
        <f t="shared" si="34"/>
        <v>6.3664407745580238</v>
      </c>
      <c r="K75" s="23">
        <v>8612</v>
      </c>
      <c r="L75" s="117">
        <f t="shared" si="35"/>
        <v>8.7464326701400523</v>
      </c>
      <c r="M75" s="23">
        <v>32408.639978618197</v>
      </c>
      <c r="N75" s="117">
        <f t="shared" si="36"/>
        <v>9.3026650479023463</v>
      </c>
      <c r="O75" s="8" t="s">
        <v>21</v>
      </c>
      <c r="P75" s="8" t="s">
        <v>21</v>
      </c>
      <c r="Q75" s="154" t="s">
        <v>43</v>
      </c>
    </row>
    <row r="76" spans="2:17" ht="24.95" customHeight="1" x14ac:dyDescent="0.25">
      <c r="B76" s="166" t="s">
        <v>44</v>
      </c>
      <c r="C76" s="8" t="s">
        <v>21</v>
      </c>
      <c r="D76" s="8" t="s">
        <v>21</v>
      </c>
      <c r="E76" s="20">
        <v>17342</v>
      </c>
      <c r="F76" s="117">
        <f t="shared" si="32"/>
        <v>8.4963157482166647</v>
      </c>
      <c r="G76" s="20">
        <v>344462</v>
      </c>
      <c r="H76" s="117">
        <f t="shared" si="33"/>
        <v>6.9223217757663882</v>
      </c>
      <c r="I76" s="20">
        <v>17763</v>
      </c>
      <c r="J76" s="117">
        <f t="shared" si="34"/>
        <v>4.4013033190034312</v>
      </c>
      <c r="K76" s="23">
        <v>7519</v>
      </c>
      <c r="L76" s="117">
        <f t="shared" si="35"/>
        <v>7.6363710226176327</v>
      </c>
      <c r="M76" s="23">
        <v>16569.880664720149</v>
      </c>
      <c r="N76" s="117">
        <f t="shared" si="36"/>
        <v>4.7562640644378336</v>
      </c>
      <c r="O76" s="8" t="s">
        <v>21</v>
      </c>
      <c r="P76" s="8" t="s">
        <v>21</v>
      </c>
      <c r="Q76" s="154" t="s">
        <v>45</v>
      </c>
    </row>
    <row r="77" spans="2:17" ht="24.95" customHeight="1" x14ac:dyDescent="0.25">
      <c r="B77" s="166" t="s">
        <v>46</v>
      </c>
      <c r="C77" s="8" t="s">
        <v>21</v>
      </c>
      <c r="D77" s="8" t="s">
        <v>21</v>
      </c>
      <c r="E77" s="20">
        <v>11365</v>
      </c>
      <c r="F77" s="117">
        <f t="shared" si="32"/>
        <v>5.5680214784040141</v>
      </c>
      <c r="G77" s="20">
        <v>226759</v>
      </c>
      <c r="H77" s="117">
        <f t="shared" si="33"/>
        <v>4.5569577008523741</v>
      </c>
      <c r="I77" s="20">
        <v>11410</v>
      </c>
      <c r="J77" s="117">
        <f t="shared" si="34"/>
        <v>2.8271615644783625</v>
      </c>
      <c r="K77" s="23">
        <v>3241</v>
      </c>
      <c r="L77" s="117">
        <f t="shared" si="35"/>
        <v>3.2915917654347315</v>
      </c>
      <c r="M77" s="23">
        <v>5506.2831185993382</v>
      </c>
      <c r="N77" s="117">
        <f t="shared" si="36"/>
        <v>1.5805386324462722</v>
      </c>
      <c r="O77" s="8" t="s">
        <v>21</v>
      </c>
      <c r="P77" s="8" t="s">
        <v>21</v>
      </c>
      <c r="Q77" s="154" t="s">
        <v>47</v>
      </c>
    </row>
    <row r="78" spans="2:17" ht="24.95" customHeight="1" x14ac:dyDescent="0.25">
      <c r="B78" s="166" t="s">
        <v>48</v>
      </c>
      <c r="C78" s="8" t="s">
        <v>21</v>
      </c>
      <c r="D78" s="8" t="s">
        <v>21</v>
      </c>
      <c r="E78" s="20">
        <v>5345</v>
      </c>
      <c r="F78" s="117">
        <f t="shared" si="32"/>
        <v>2.618660343340911</v>
      </c>
      <c r="G78" s="20">
        <v>65860</v>
      </c>
      <c r="H78" s="117">
        <f t="shared" si="33"/>
        <v>1.3235251265799255</v>
      </c>
      <c r="I78" s="20">
        <v>2225</v>
      </c>
      <c r="J78" s="117">
        <f t="shared" si="34"/>
        <v>0.55130889403719163</v>
      </c>
      <c r="K78" s="23">
        <v>1571</v>
      </c>
      <c r="L78" s="117">
        <f t="shared" si="35"/>
        <v>1.5955231914526267</v>
      </c>
      <c r="M78" s="23">
        <v>1870.7261636779142</v>
      </c>
      <c r="N78" s="117">
        <f t="shared" si="36"/>
        <v>0.53697837701688633</v>
      </c>
      <c r="O78" s="8" t="s">
        <v>21</v>
      </c>
      <c r="P78" s="8" t="s">
        <v>21</v>
      </c>
      <c r="Q78" s="154" t="s">
        <v>49</v>
      </c>
    </row>
    <row r="79" spans="2:17" ht="24.95" customHeight="1" thickBot="1" x14ac:dyDescent="0.3">
      <c r="B79" s="167" t="s">
        <v>172</v>
      </c>
      <c r="C79" s="116" t="s">
        <v>21</v>
      </c>
      <c r="D79" s="116" t="s">
        <v>21</v>
      </c>
      <c r="E79" s="115">
        <v>5754</v>
      </c>
      <c r="F79" s="126">
        <f t="shared" si="32"/>
        <v>2.8190405267696166</v>
      </c>
      <c r="G79" s="115">
        <v>87088</v>
      </c>
      <c r="H79" s="126">
        <f t="shared" si="33"/>
        <v>1.7501238418401541</v>
      </c>
      <c r="I79" s="115">
        <v>721</v>
      </c>
      <c r="J79" s="126">
        <f t="shared" si="34"/>
        <v>0.17864885959587201</v>
      </c>
      <c r="K79" s="131">
        <v>630</v>
      </c>
      <c r="L79" s="126">
        <f t="shared" si="35"/>
        <v>0.639834252460315</v>
      </c>
      <c r="M79" s="131">
        <v>1075.5761305045232</v>
      </c>
      <c r="N79" s="126">
        <f t="shared" si="36"/>
        <v>0.308736327170897</v>
      </c>
      <c r="O79" s="116" t="s">
        <v>21</v>
      </c>
      <c r="P79" s="116" t="s">
        <v>21</v>
      </c>
      <c r="Q79" s="155" t="s">
        <v>50</v>
      </c>
    </row>
    <row r="80" spans="2:17" ht="23.25" customHeight="1" x14ac:dyDescent="0.25">
      <c r="B80" s="386" t="s">
        <v>337</v>
      </c>
      <c r="C80" s="386"/>
      <c r="D80" s="386"/>
      <c r="E80" s="386"/>
      <c r="F80" s="386"/>
      <c r="G80" s="386"/>
      <c r="H80" s="386"/>
      <c r="I80" s="20"/>
      <c r="J80" s="387" t="s">
        <v>336</v>
      </c>
      <c r="K80" s="387"/>
      <c r="L80" s="387"/>
      <c r="M80" s="387"/>
      <c r="N80" s="387"/>
      <c r="O80" s="387"/>
      <c r="P80" s="387"/>
      <c r="Q80" s="387"/>
    </row>
    <row r="81" spans="2:18" s="35" customFormat="1" ht="21" x14ac:dyDescent="0.3">
      <c r="B81" s="365" t="s">
        <v>197</v>
      </c>
      <c r="C81" s="365"/>
      <c r="D81" s="365"/>
      <c r="E81" s="365"/>
      <c r="F81" s="365"/>
      <c r="G81" s="365"/>
      <c r="H81" s="365"/>
      <c r="I81" s="365"/>
      <c r="J81" s="365"/>
      <c r="K81" s="365"/>
      <c r="L81" s="365"/>
      <c r="M81" s="365"/>
      <c r="N81" s="365"/>
      <c r="O81" s="365"/>
      <c r="P81" s="365"/>
      <c r="Q81" s="365"/>
      <c r="R81" s="36"/>
    </row>
    <row r="82" spans="2:18" s="35" customFormat="1" ht="18.75" x14ac:dyDescent="0.3">
      <c r="B82" s="368" t="s">
        <v>199</v>
      </c>
      <c r="C82" s="368"/>
      <c r="D82" s="368"/>
      <c r="E82" s="368"/>
      <c r="F82" s="368"/>
      <c r="G82" s="368"/>
      <c r="H82" s="368"/>
      <c r="I82" s="368"/>
      <c r="J82" s="368"/>
      <c r="K82" s="368"/>
      <c r="L82" s="368"/>
      <c r="M82" s="368"/>
      <c r="N82" s="368"/>
      <c r="O82" s="368"/>
      <c r="P82" s="368"/>
      <c r="Q82" s="368"/>
      <c r="R82" s="36"/>
    </row>
    <row r="83" spans="2:18" x14ac:dyDescent="0.25">
      <c r="B83" s="118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8"/>
      <c r="R83" s="1"/>
    </row>
    <row r="84" spans="2:18" ht="15.75" customHeight="1" x14ac:dyDescent="0.25">
      <c r="B84" s="8"/>
      <c r="C84" s="120"/>
      <c r="D84" s="120"/>
      <c r="E84" s="120"/>
      <c r="F84" s="120"/>
      <c r="G84" s="383" t="s">
        <v>286</v>
      </c>
      <c r="H84" s="383"/>
      <c r="I84" s="383"/>
      <c r="J84" s="383"/>
      <c r="K84" s="383"/>
      <c r="L84" s="383"/>
      <c r="M84" s="120"/>
      <c r="N84" s="120"/>
      <c r="O84" s="120"/>
      <c r="P84" s="120"/>
      <c r="Q84" s="121"/>
    </row>
    <row r="85" spans="2:18" ht="15.75" customHeight="1" x14ac:dyDescent="0.25">
      <c r="B85" s="379" t="s">
        <v>4</v>
      </c>
      <c r="C85" s="381" t="s">
        <v>5</v>
      </c>
      <c r="D85" s="381"/>
      <c r="E85" s="381" t="s">
        <v>6</v>
      </c>
      <c r="F85" s="381"/>
      <c r="G85" s="381" t="s">
        <v>7</v>
      </c>
      <c r="H85" s="381"/>
      <c r="I85" s="381" t="s">
        <v>334</v>
      </c>
      <c r="J85" s="381"/>
      <c r="K85" s="381" t="s">
        <v>9</v>
      </c>
      <c r="L85" s="381"/>
      <c r="M85" s="381" t="s">
        <v>10</v>
      </c>
      <c r="N85" s="381"/>
      <c r="O85" s="384" t="s">
        <v>11</v>
      </c>
      <c r="P85" s="384"/>
      <c r="Q85" s="380" t="s">
        <v>12</v>
      </c>
    </row>
    <row r="86" spans="2:18" ht="15.75" x14ac:dyDescent="0.25">
      <c r="B86" s="379"/>
      <c r="C86" s="382" t="s">
        <v>13</v>
      </c>
      <c r="D86" s="382"/>
      <c r="E86" s="382" t="s">
        <v>14</v>
      </c>
      <c r="F86" s="382"/>
      <c r="G86" s="382" t="s">
        <v>15</v>
      </c>
      <c r="H86" s="382"/>
      <c r="I86" s="382" t="s">
        <v>335</v>
      </c>
      <c r="J86" s="382"/>
      <c r="K86" s="382" t="s">
        <v>17</v>
      </c>
      <c r="L86" s="382"/>
      <c r="M86" s="382" t="s">
        <v>18</v>
      </c>
      <c r="N86" s="382"/>
      <c r="O86" s="385" t="s">
        <v>19</v>
      </c>
      <c r="P86" s="385"/>
      <c r="Q86" s="380"/>
    </row>
    <row r="87" spans="2:18" ht="22.5" x14ac:dyDescent="0.25">
      <c r="B87" s="379"/>
      <c r="C87" s="305" t="s">
        <v>153</v>
      </c>
      <c r="D87" s="306" t="s">
        <v>3</v>
      </c>
      <c r="E87" s="305" t="s">
        <v>153</v>
      </c>
      <c r="F87" s="306" t="s">
        <v>3</v>
      </c>
      <c r="G87" s="305" t="s">
        <v>153</v>
      </c>
      <c r="H87" s="306" t="s">
        <v>3</v>
      </c>
      <c r="I87" s="305" t="s">
        <v>153</v>
      </c>
      <c r="J87" s="306" t="s">
        <v>3</v>
      </c>
      <c r="K87" s="305" t="s">
        <v>153</v>
      </c>
      <c r="L87" s="306" t="s">
        <v>3</v>
      </c>
      <c r="M87" s="305" t="s">
        <v>153</v>
      </c>
      <c r="N87" s="306" t="s">
        <v>3</v>
      </c>
      <c r="O87" s="305" t="s">
        <v>153</v>
      </c>
      <c r="P87" s="306" t="s">
        <v>3</v>
      </c>
      <c r="Q87" s="380"/>
    </row>
    <row r="88" spans="2:18" ht="24.95" customHeight="1" x14ac:dyDescent="0.25">
      <c r="B88" s="86" t="s">
        <v>20</v>
      </c>
      <c r="C88" s="60" t="s">
        <v>21</v>
      </c>
      <c r="D88" s="60" t="s">
        <v>21</v>
      </c>
      <c r="E88" s="123">
        <f>SUM(E89:E99)</f>
        <v>139925</v>
      </c>
      <c r="F88" s="124">
        <f t="shared" ref="F88:H88" si="37">SUM(F89:F99)</f>
        <v>99.999999999999986</v>
      </c>
      <c r="G88" s="123">
        <f t="shared" ref="G88" si="38">SUM(G89:G99)</f>
        <v>4159744</v>
      </c>
      <c r="H88" s="124">
        <f t="shared" si="37"/>
        <v>100.00000000000001</v>
      </c>
      <c r="I88" s="123">
        <f t="shared" ref="I88" si="39">SUM(I89:I99)</f>
        <v>273508</v>
      </c>
      <c r="J88" s="124">
        <f t="shared" ref="J88" si="40">SUM(J89:J99)</f>
        <v>99.999999999999986</v>
      </c>
      <c r="K88" s="123">
        <f t="shared" ref="K88" si="41">SUM(K89:K99)</f>
        <v>64141</v>
      </c>
      <c r="L88" s="124">
        <f t="shared" ref="L88" si="42">SUM(L89:L99)</f>
        <v>99.999999999999986</v>
      </c>
      <c r="M88" s="123">
        <f t="shared" ref="M88" si="43">SUM(M89:M99)</f>
        <v>198143.39705931736</v>
      </c>
      <c r="N88" s="124">
        <f t="shared" ref="N88" si="44">SUM(N89:N99)</f>
        <v>100.00000000000001</v>
      </c>
      <c r="O88" s="60" t="s">
        <v>21</v>
      </c>
      <c r="P88" s="60" t="s">
        <v>21</v>
      </c>
      <c r="Q88" s="138" t="s">
        <v>22</v>
      </c>
    </row>
    <row r="89" spans="2:18" ht="24.95" customHeight="1" x14ac:dyDescent="0.25">
      <c r="B89" s="166" t="s">
        <v>30</v>
      </c>
      <c r="C89" s="8" t="s">
        <v>21</v>
      </c>
      <c r="D89" s="8" t="s">
        <v>21</v>
      </c>
      <c r="E89" s="20">
        <v>2007</v>
      </c>
      <c r="F89" s="117">
        <f>+E89/$E$88*100</f>
        <v>1.4343398249061996</v>
      </c>
      <c r="G89" s="20">
        <v>13627</v>
      </c>
      <c r="H89" s="45">
        <f>+G89/$G$88*100</f>
        <v>0.32759227490922521</v>
      </c>
      <c r="I89" s="20">
        <v>2515</v>
      </c>
      <c r="J89" s="117">
        <f>+I89/$I$88*100</f>
        <v>0.91953434634453102</v>
      </c>
      <c r="K89" s="23">
        <v>838</v>
      </c>
      <c r="L89" s="117">
        <f>+K89/$K$88*100</f>
        <v>1.3064966246238756</v>
      </c>
      <c r="M89" s="23">
        <v>1304.9617933729255</v>
      </c>
      <c r="N89" s="117">
        <f>+M89/$M$88*100</f>
        <v>0.6585946404170433</v>
      </c>
      <c r="O89" s="8" t="s">
        <v>21</v>
      </c>
      <c r="P89" s="8" t="s">
        <v>21</v>
      </c>
      <c r="Q89" s="154" t="s">
        <v>31</v>
      </c>
    </row>
    <row r="90" spans="2:18" ht="24.95" customHeight="1" x14ac:dyDescent="0.25">
      <c r="B90" s="166" t="s">
        <v>32</v>
      </c>
      <c r="C90" s="8" t="s">
        <v>21</v>
      </c>
      <c r="D90" s="8" t="s">
        <v>21</v>
      </c>
      <c r="E90" s="20">
        <v>16935</v>
      </c>
      <c r="F90" s="117">
        <f t="shared" ref="F90:F99" si="45">+E90/$E$88*100</f>
        <v>12.102912274432732</v>
      </c>
      <c r="G90" s="20">
        <v>267717</v>
      </c>
      <c r="H90" s="45">
        <f t="shared" ref="H90:H99" si="46">+G90/$G$88*100</f>
        <v>6.4359008631300378</v>
      </c>
      <c r="I90" s="20">
        <v>27498</v>
      </c>
      <c r="J90" s="117">
        <f t="shared" ref="J90:J99" si="47">+I90/$I$88*100</f>
        <v>10.053819266712491</v>
      </c>
      <c r="K90" s="23">
        <v>10710</v>
      </c>
      <c r="L90" s="117">
        <f t="shared" ref="L90:L99" si="48">+K90/$K$88*100</f>
        <v>16.697588126159555</v>
      </c>
      <c r="M90" s="23">
        <v>18968.381458122658</v>
      </c>
      <c r="N90" s="117">
        <f t="shared" ref="N90:N99" si="49">+M90/$M$88*100</f>
        <v>9.5730575631769224</v>
      </c>
      <c r="O90" s="8" t="s">
        <v>21</v>
      </c>
      <c r="P90" s="8" t="s">
        <v>21</v>
      </c>
      <c r="Q90" s="154" t="s">
        <v>33</v>
      </c>
    </row>
    <row r="91" spans="2:18" ht="24.95" customHeight="1" x14ac:dyDescent="0.25">
      <c r="B91" s="166" t="s">
        <v>34</v>
      </c>
      <c r="C91" s="8" t="s">
        <v>21</v>
      </c>
      <c r="D91" s="8" t="s">
        <v>21</v>
      </c>
      <c r="E91" s="20">
        <v>22383</v>
      </c>
      <c r="F91" s="117">
        <f t="shared" si="45"/>
        <v>15.996426657137752</v>
      </c>
      <c r="G91" s="20">
        <v>741921</v>
      </c>
      <c r="H91" s="45">
        <f t="shared" si="46"/>
        <v>17.835737006892732</v>
      </c>
      <c r="I91" s="20">
        <v>54394</v>
      </c>
      <c r="J91" s="117">
        <f t="shared" si="47"/>
        <v>19.887535282331779</v>
      </c>
      <c r="K91" s="23">
        <v>11806</v>
      </c>
      <c r="L91" s="117">
        <f t="shared" si="48"/>
        <v>18.406323568388395</v>
      </c>
      <c r="M91" s="23">
        <v>42777.934739919714</v>
      </c>
      <c r="N91" s="117">
        <f t="shared" si="49"/>
        <v>21.58938191975858</v>
      </c>
      <c r="O91" s="8" t="s">
        <v>21</v>
      </c>
      <c r="P91" s="8" t="s">
        <v>21</v>
      </c>
      <c r="Q91" s="154" t="s">
        <v>35</v>
      </c>
    </row>
    <row r="92" spans="2:18" ht="24.95" customHeight="1" x14ac:dyDescent="0.25">
      <c r="B92" s="166" t="s">
        <v>36</v>
      </c>
      <c r="C92" s="8" t="s">
        <v>21</v>
      </c>
      <c r="D92" s="8" t="s">
        <v>21</v>
      </c>
      <c r="E92" s="20">
        <v>20709</v>
      </c>
      <c r="F92" s="117">
        <f t="shared" si="45"/>
        <v>14.800071466857245</v>
      </c>
      <c r="G92" s="20">
        <v>758161</v>
      </c>
      <c r="H92" s="45">
        <f t="shared" si="46"/>
        <v>18.226145647424456</v>
      </c>
      <c r="I92" s="20">
        <v>61145</v>
      </c>
      <c r="J92" s="117">
        <f t="shared" si="47"/>
        <v>22.355836026734135</v>
      </c>
      <c r="K92" s="23">
        <v>9775</v>
      </c>
      <c r="L92" s="117">
        <f t="shared" si="48"/>
        <v>15.23986217863769</v>
      </c>
      <c r="M92" s="23">
        <v>39565.554157800267</v>
      </c>
      <c r="N92" s="117">
        <f t="shared" si="49"/>
        <v>19.968141631262984</v>
      </c>
      <c r="O92" s="8" t="s">
        <v>21</v>
      </c>
      <c r="P92" s="8" t="s">
        <v>21</v>
      </c>
      <c r="Q92" s="154" t="s">
        <v>37</v>
      </c>
    </row>
    <row r="93" spans="2:18" ht="24.95" customHeight="1" x14ac:dyDescent="0.25">
      <c r="B93" s="166" t="s">
        <v>38</v>
      </c>
      <c r="C93" s="8" t="s">
        <v>21</v>
      </c>
      <c r="D93" s="8" t="s">
        <v>21</v>
      </c>
      <c r="E93" s="20">
        <v>17315</v>
      </c>
      <c r="F93" s="117">
        <f t="shared" si="45"/>
        <v>12.374486331963553</v>
      </c>
      <c r="G93" s="20">
        <v>680225</v>
      </c>
      <c r="H93" s="45">
        <f t="shared" si="46"/>
        <v>16.352568811926886</v>
      </c>
      <c r="I93" s="20">
        <v>49325</v>
      </c>
      <c r="J93" s="117">
        <f t="shared" si="47"/>
        <v>18.034207408924054</v>
      </c>
      <c r="K93" s="23">
        <v>8275</v>
      </c>
      <c r="L93" s="117">
        <f t="shared" si="48"/>
        <v>12.901264401864642</v>
      </c>
      <c r="M93" s="23">
        <v>32252.414259785513</v>
      </c>
      <c r="N93" s="117">
        <f t="shared" si="49"/>
        <v>16.27730963456241</v>
      </c>
      <c r="O93" s="8" t="s">
        <v>21</v>
      </c>
      <c r="P93" s="8" t="s">
        <v>21</v>
      </c>
      <c r="Q93" s="154" t="s">
        <v>39</v>
      </c>
    </row>
    <row r="94" spans="2:18" ht="24.95" customHeight="1" x14ac:dyDescent="0.25">
      <c r="B94" s="166" t="s">
        <v>40</v>
      </c>
      <c r="C94" s="8" t="s">
        <v>21</v>
      </c>
      <c r="D94" s="8" t="s">
        <v>21</v>
      </c>
      <c r="E94" s="20">
        <v>16237</v>
      </c>
      <c r="F94" s="117">
        <f t="shared" si="45"/>
        <v>11.604073610862962</v>
      </c>
      <c r="G94" s="20">
        <v>568660</v>
      </c>
      <c r="H94" s="45">
        <f t="shared" si="46"/>
        <v>13.67055280324943</v>
      </c>
      <c r="I94" s="20">
        <v>30566</v>
      </c>
      <c r="J94" s="117">
        <f t="shared" si="47"/>
        <v>11.17554148324729</v>
      </c>
      <c r="K94" s="23">
        <v>6814</v>
      </c>
      <c r="L94" s="117">
        <f t="shared" si="48"/>
        <v>10.623470167287694</v>
      </c>
      <c r="M94" s="23">
        <v>29635.270823662315</v>
      </c>
      <c r="N94" s="117">
        <f t="shared" si="49"/>
        <v>14.956476604057883</v>
      </c>
      <c r="O94" s="8" t="s">
        <v>21</v>
      </c>
      <c r="P94" s="8" t="s">
        <v>21</v>
      </c>
      <c r="Q94" s="154" t="s">
        <v>41</v>
      </c>
    </row>
    <row r="95" spans="2:18" ht="24.95" customHeight="1" x14ac:dyDescent="0.25">
      <c r="B95" s="166" t="s">
        <v>42</v>
      </c>
      <c r="C95" s="8" t="s">
        <v>21</v>
      </c>
      <c r="D95" s="8" t="s">
        <v>21</v>
      </c>
      <c r="E95" s="20">
        <v>14113</v>
      </c>
      <c r="F95" s="117">
        <f t="shared" si="45"/>
        <v>10.086117562980167</v>
      </c>
      <c r="G95" s="20">
        <v>458282</v>
      </c>
      <c r="H95" s="45">
        <f t="shared" si="46"/>
        <v>11.01707220444335</v>
      </c>
      <c r="I95" s="20">
        <v>20085</v>
      </c>
      <c r="J95" s="117">
        <f t="shared" si="47"/>
        <v>7.3434780701112947</v>
      </c>
      <c r="K95" s="23">
        <v>6101</v>
      </c>
      <c r="L95" s="117">
        <f t="shared" si="48"/>
        <v>9.5118566907282389</v>
      </c>
      <c r="M95" s="23">
        <v>17732.298590326474</v>
      </c>
      <c r="N95" s="117">
        <f t="shared" si="49"/>
        <v>8.9492250831946887</v>
      </c>
      <c r="O95" s="8" t="s">
        <v>21</v>
      </c>
      <c r="P95" s="8" t="s">
        <v>21</v>
      </c>
      <c r="Q95" s="154" t="s">
        <v>43</v>
      </c>
    </row>
    <row r="96" spans="2:18" ht="24.95" customHeight="1" x14ac:dyDescent="0.25">
      <c r="B96" s="166" t="s">
        <v>44</v>
      </c>
      <c r="C96" s="8" t="s">
        <v>21</v>
      </c>
      <c r="D96" s="8" t="s">
        <v>21</v>
      </c>
      <c r="E96" s="20">
        <v>12304</v>
      </c>
      <c r="F96" s="117">
        <f t="shared" si="45"/>
        <v>8.7932821154189735</v>
      </c>
      <c r="G96" s="20">
        <v>311963</v>
      </c>
      <c r="H96" s="45">
        <f t="shared" si="46"/>
        <v>7.4995720890516342</v>
      </c>
      <c r="I96" s="20">
        <v>15141</v>
      </c>
      <c r="J96" s="117">
        <f t="shared" si="47"/>
        <v>5.5358526990069761</v>
      </c>
      <c r="K96" s="23">
        <v>5957</v>
      </c>
      <c r="L96" s="117">
        <f t="shared" si="48"/>
        <v>9.2873513041580278</v>
      </c>
      <c r="M96" s="23">
        <v>10293.762766524022</v>
      </c>
      <c r="N96" s="117">
        <f t="shared" si="49"/>
        <v>5.1951076439062067</v>
      </c>
      <c r="O96" s="8" t="s">
        <v>21</v>
      </c>
      <c r="P96" s="8" t="s">
        <v>21</v>
      </c>
      <c r="Q96" s="154" t="s">
        <v>45</v>
      </c>
    </row>
    <row r="97" spans="2:18" ht="24.95" customHeight="1" x14ac:dyDescent="0.25">
      <c r="B97" s="166" t="s">
        <v>46</v>
      </c>
      <c r="C97" s="8" t="s">
        <v>21</v>
      </c>
      <c r="D97" s="8" t="s">
        <v>21</v>
      </c>
      <c r="E97" s="20">
        <v>8723</v>
      </c>
      <c r="F97" s="117">
        <f t="shared" si="45"/>
        <v>6.2340539574772205</v>
      </c>
      <c r="G97" s="20">
        <v>211926</v>
      </c>
      <c r="H97" s="45">
        <f t="shared" si="46"/>
        <v>5.094688519293495</v>
      </c>
      <c r="I97" s="20">
        <v>10160</v>
      </c>
      <c r="J97" s="117">
        <f t="shared" si="47"/>
        <v>3.7146993872208487</v>
      </c>
      <c r="K97" s="23">
        <v>2480</v>
      </c>
      <c r="L97" s="117">
        <f t="shared" si="48"/>
        <v>3.8664816575981038</v>
      </c>
      <c r="M97" s="23">
        <v>3222.4030959350316</v>
      </c>
      <c r="N97" s="117">
        <f t="shared" si="49"/>
        <v>1.6262985008631676</v>
      </c>
      <c r="O97" s="8" t="s">
        <v>21</v>
      </c>
      <c r="P97" s="8" t="s">
        <v>21</v>
      </c>
      <c r="Q97" s="154" t="s">
        <v>47</v>
      </c>
    </row>
    <row r="98" spans="2:18" ht="24.95" customHeight="1" x14ac:dyDescent="0.25">
      <c r="B98" s="166" t="s">
        <v>48</v>
      </c>
      <c r="C98" s="8" t="s">
        <v>21</v>
      </c>
      <c r="D98" s="8" t="s">
        <v>21</v>
      </c>
      <c r="E98" s="20">
        <v>4269</v>
      </c>
      <c r="F98" s="117">
        <f t="shared" si="45"/>
        <v>3.0509201357870288</v>
      </c>
      <c r="G98" s="20">
        <v>64146</v>
      </c>
      <c r="H98" s="45">
        <f t="shared" si="46"/>
        <v>1.5420660502184749</v>
      </c>
      <c r="I98" s="20">
        <v>2004</v>
      </c>
      <c r="J98" s="117">
        <f t="shared" si="47"/>
        <v>0.73270251692820687</v>
      </c>
      <c r="K98" s="23">
        <v>1016</v>
      </c>
      <c r="L98" s="117">
        <f t="shared" si="48"/>
        <v>1.5840102274676102</v>
      </c>
      <c r="M98" s="23">
        <v>1388.3041708714738</v>
      </c>
      <c r="N98" s="117">
        <f t="shared" si="49"/>
        <v>0.70065628805983526</v>
      </c>
      <c r="O98" s="8" t="s">
        <v>21</v>
      </c>
      <c r="P98" s="8" t="s">
        <v>21</v>
      </c>
      <c r="Q98" s="154" t="s">
        <v>49</v>
      </c>
    </row>
    <row r="99" spans="2:18" ht="24.95" customHeight="1" thickBot="1" x14ac:dyDescent="0.3">
      <c r="B99" s="167" t="s">
        <v>172</v>
      </c>
      <c r="C99" s="116" t="s">
        <v>21</v>
      </c>
      <c r="D99" s="116" t="s">
        <v>21</v>
      </c>
      <c r="E99" s="115">
        <v>4930</v>
      </c>
      <c r="F99" s="126">
        <f t="shared" si="45"/>
        <v>3.5233160621761654</v>
      </c>
      <c r="G99" s="115">
        <v>83116</v>
      </c>
      <c r="H99" s="130">
        <f t="shared" si="46"/>
        <v>1.9981037294602746</v>
      </c>
      <c r="I99" s="115">
        <v>675</v>
      </c>
      <c r="J99" s="126">
        <f t="shared" si="47"/>
        <v>0.24679351243839304</v>
      </c>
      <c r="K99" s="131">
        <v>369</v>
      </c>
      <c r="L99" s="126">
        <f t="shared" si="48"/>
        <v>0.57529505308616957</v>
      </c>
      <c r="M99" s="131">
        <v>1002.1112029969602</v>
      </c>
      <c r="N99" s="126">
        <f t="shared" si="49"/>
        <v>0.50575049074028056</v>
      </c>
      <c r="O99" s="116" t="s">
        <v>21</v>
      </c>
      <c r="P99" s="116" t="s">
        <v>21</v>
      </c>
      <c r="Q99" s="155" t="s">
        <v>50</v>
      </c>
    </row>
    <row r="100" spans="2:18" ht="23.25" customHeight="1" x14ac:dyDescent="0.25">
      <c r="B100" s="386" t="s">
        <v>337</v>
      </c>
      <c r="C100" s="386"/>
      <c r="D100" s="386"/>
      <c r="E100" s="386"/>
      <c r="F100" s="386"/>
      <c r="G100" s="386"/>
      <c r="H100" s="386"/>
      <c r="I100" s="20"/>
      <c r="J100" s="387" t="s">
        <v>336</v>
      </c>
      <c r="K100" s="387"/>
      <c r="L100" s="387"/>
      <c r="M100" s="387"/>
      <c r="N100" s="387"/>
      <c r="O100" s="387"/>
      <c r="P100" s="387"/>
      <c r="Q100" s="387"/>
    </row>
    <row r="101" spans="2:18" s="35" customFormat="1" ht="21" x14ac:dyDescent="0.3">
      <c r="B101" s="365" t="s">
        <v>197</v>
      </c>
      <c r="C101" s="365"/>
      <c r="D101" s="365"/>
      <c r="E101" s="365"/>
      <c r="F101" s="365"/>
      <c r="G101" s="365"/>
      <c r="H101" s="365"/>
      <c r="I101" s="365"/>
      <c r="J101" s="365"/>
      <c r="K101" s="365"/>
      <c r="L101" s="365"/>
      <c r="M101" s="365"/>
      <c r="N101" s="365"/>
      <c r="O101" s="365"/>
      <c r="P101" s="365"/>
      <c r="Q101" s="365"/>
      <c r="R101" s="36"/>
    </row>
    <row r="102" spans="2:18" s="35" customFormat="1" ht="18.75" x14ac:dyDescent="0.3">
      <c r="B102" s="368" t="s">
        <v>198</v>
      </c>
      <c r="C102" s="368"/>
      <c r="D102" s="368"/>
      <c r="E102" s="368"/>
      <c r="F102" s="368"/>
      <c r="G102" s="368"/>
      <c r="H102" s="368"/>
      <c r="I102" s="368"/>
      <c r="J102" s="368"/>
      <c r="K102" s="368"/>
      <c r="L102" s="368"/>
      <c r="M102" s="368"/>
      <c r="N102" s="368"/>
      <c r="O102" s="368"/>
      <c r="P102" s="368"/>
      <c r="Q102" s="368"/>
      <c r="R102" s="36"/>
    </row>
    <row r="103" spans="2:18" x14ac:dyDescent="0.25">
      <c r="B103" s="118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8"/>
      <c r="R103" s="1"/>
    </row>
    <row r="104" spans="2:18" ht="15.75" customHeight="1" x14ac:dyDescent="0.25">
      <c r="B104" s="8"/>
      <c r="C104" s="120"/>
      <c r="D104" s="120"/>
      <c r="E104" s="120"/>
      <c r="F104" s="120"/>
      <c r="G104" s="383" t="s">
        <v>310</v>
      </c>
      <c r="H104" s="383"/>
      <c r="I104" s="383"/>
      <c r="J104" s="383"/>
      <c r="K104" s="383"/>
      <c r="L104" s="383"/>
      <c r="M104" s="120"/>
      <c r="N104" s="120"/>
      <c r="O104" s="120"/>
      <c r="P104" s="120"/>
      <c r="Q104" s="121"/>
    </row>
    <row r="105" spans="2:18" ht="15.75" customHeight="1" x14ac:dyDescent="0.25">
      <c r="B105" s="379" t="s">
        <v>4</v>
      </c>
      <c r="C105" s="381" t="s">
        <v>5</v>
      </c>
      <c r="D105" s="381"/>
      <c r="E105" s="381" t="s">
        <v>6</v>
      </c>
      <c r="F105" s="381"/>
      <c r="G105" s="381" t="s">
        <v>7</v>
      </c>
      <c r="H105" s="381"/>
      <c r="I105" s="381" t="s">
        <v>334</v>
      </c>
      <c r="J105" s="381"/>
      <c r="K105" s="381" t="s">
        <v>9</v>
      </c>
      <c r="L105" s="381"/>
      <c r="M105" s="381" t="s">
        <v>10</v>
      </c>
      <c r="N105" s="381"/>
      <c r="O105" s="384" t="s">
        <v>11</v>
      </c>
      <c r="P105" s="384"/>
      <c r="Q105" s="380" t="s">
        <v>12</v>
      </c>
    </row>
    <row r="106" spans="2:18" ht="15.75" x14ac:dyDescent="0.25">
      <c r="B106" s="379"/>
      <c r="C106" s="382" t="s">
        <v>13</v>
      </c>
      <c r="D106" s="382"/>
      <c r="E106" s="382" t="s">
        <v>14</v>
      </c>
      <c r="F106" s="382"/>
      <c r="G106" s="382" t="s">
        <v>15</v>
      </c>
      <c r="H106" s="382"/>
      <c r="I106" s="382" t="s">
        <v>335</v>
      </c>
      <c r="J106" s="382"/>
      <c r="K106" s="382" t="s">
        <v>17</v>
      </c>
      <c r="L106" s="382"/>
      <c r="M106" s="382" t="s">
        <v>18</v>
      </c>
      <c r="N106" s="382"/>
      <c r="O106" s="385" t="s">
        <v>19</v>
      </c>
      <c r="P106" s="385"/>
      <c r="Q106" s="380"/>
    </row>
    <row r="107" spans="2:18" ht="22.5" x14ac:dyDescent="0.25">
      <c r="B107" s="379"/>
      <c r="C107" s="305" t="s">
        <v>153</v>
      </c>
      <c r="D107" s="306" t="s">
        <v>3</v>
      </c>
      <c r="E107" s="305" t="s">
        <v>153</v>
      </c>
      <c r="F107" s="306" t="s">
        <v>3</v>
      </c>
      <c r="G107" s="305" t="s">
        <v>153</v>
      </c>
      <c r="H107" s="306" t="s">
        <v>3</v>
      </c>
      <c r="I107" s="305" t="s">
        <v>153</v>
      </c>
      <c r="J107" s="306" t="s">
        <v>3</v>
      </c>
      <c r="K107" s="305" t="s">
        <v>153</v>
      </c>
      <c r="L107" s="306" t="s">
        <v>3</v>
      </c>
      <c r="M107" s="305" t="s">
        <v>153</v>
      </c>
      <c r="N107" s="306" t="s">
        <v>3</v>
      </c>
      <c r="O107" s="305" t="s">
        <v>153</v>
      </c>
      <c r="P107" s="306" t="s">
        <v>3</v>
      </c>
      <c r="Q107" s="380"/>
    </row>
    <row r="108" spans="2:18" ht="24.95" customHeight="1" x14ac:dyDescent="0.25">
      <c r="B108" s="86" t="s">
        <v>20</v>
      </c>
      <c r="C108" s="60" t="s">
        <v>21</v>
      </c>
      <c r="D108" s="60" t="s">
        <v>21</v>
      </c>
      <c r="E108" s="123">
        <f>SUM(E109:E119)</f>
        <v>64187</v>
      </c>
      <c r="F108" s="124">
        <f t="shared" ref="F108:H108" si="50">SUM(F109:F119)</f>
        <v>100.00000000000001</v>
      </c>
      <c r="G108" s="123">
        <f t="shared" ref="G108" si="51">SUM(G109:G119)</f>
        <v>816361</v>
      </c>
      <c r="H108" s="124">
        <f t="shared" si="50"/>
        <v>100.00000000000001</v>
      </c>
      <c r="I108" s="123">
        <f t="shared" ref="I108" si="52">SUM(I109:I119)</f>
        <v>130077</v>
      </c>
      <c r="J108" s="124">
        <f t="shared" ref="J108" si="53">SUM(J109:J119)</f>
        <v>99.999999999999986</v>
      </c>
      <c r="K108" s="123">
        <f t="shared" ref="K108" si="54">SUM(K109:K119)</f>
        <v>34322</v>
      </c>
      <c r="L108" s="124">
        <f t="shared" ref="L108" si="55">SUM(L109:L119)</f>
        <v>100</v>
      </c>
      <c r="M108" s="123">
        <f t="shared" ref="M108" si="56">SUM(M109:M119)</f>
        <v>150236.7693955203</v>
      </c>
      <c r="N108" s="124">
        <f t="shared" ref="N108" si="57">SUM(N109:N119)</f>
        <v>99.999999999999986</v>
      </c>
      <c r="O108" s="60" t="s">
        <v>21</v>
      </c>
      <c r="P108" s="60" t="s">
        <v>21</v>
      </c>
      <c r="Q108" s="138" t="s">
        <v>22</v>
      </c>
    </row>
    <row r="109" spans="2:18" ht="24.95" customHeight="1" x14ac:dyDescent="0.25">
      <c r="B109" s="166" t="s">
        <v>30</v>
      </c>
      <c r="C109" s="8" t="s">
        <v>21</v>
      </c>
      <c r="D109" s="8" t="s">
        <v>21</v>
      </c>
      <c r="E109" s="20">
        <v>533</v>
      </c>
      <c r="F109" s="117">
        <f>+E109/$E$108*100</f>
        <v>0.83038621527723677</v>
      </c>
      <c r="G109" s="20">
        <v>1371</v>
      </c>
      <c r="H109" s="45">
        <f>+G109/$G$108*100</f>
        <v>0.16794040871624197</v>
      </c>
      <c r="I109" s="20">
        <v>292</v>
      </c>
      <c r="J109" s="117">
        <f>+I109/$I$108*100</f>
        <v>0.22448242195007573</v>
      </c>
      <c r="K109" s="23">
        <v>230</v>
      </c>
      <c r="L109" s="117">
        <f>+K109/$K$108*100</f>
        <v>0.67012411864110477</v>
      </c>
      <c r="M109" s="23">
        <v>122.24584740005955</v>
      </c>
      <c r="N109" s="117">
        <f>+M109/$M$108*100</f>
        <v>8.1368793998910782E-2</v>
      </c>
      <c r="O109" s="8" t="s">
        <v>21</v>
      </c>
      <c r="P109" s="8" t="s">
        <v>21</v>
      </c>
      <c r="Q109" s="154" t="s">
        <v>31</v>
      </c>
    </row>
    <row r="110" spans="2:18" ht="24.95" customHeight="1" x14ac:dyDescent="0.25">
      <c r="B110" s="166" t="s">
        <v>32</v>
      </c>
      <c r="C110" s="8" t="s">
        <v>21</v>
      </c>
      <c r="D110" s="8" t="s">
        <v>21</v>
      </c>
      <c r="E110" s="20">
        <v>7620</v>
      </c>
      <c r="F110" s="117">
        <f t="shared" ref="F110:F119" si="58">+E110/$E$108*100</f>
        <v>11.871562777509464</v>
      </c>
      <c r="G110" s="20">
        <v>44722</v>
      </c>
      <c r="H110" s="45">
        <f t="shared" ref="H110:H119" si="59">+G110/$G$108*100</f>
        <v>5.4782136824272598</v>
      </c>
      <c r="I110" s="20">
        <v>8418</v>
      </c>
      <c r="J110" s="117">
        <f t="shared" ref="J110:J119" si="60">+I110/$I$108*100</f>
        <v>6.4715514656703332</v>
      </c>
      <c r="K110" s="23">
        <v>4548</v>
      </c>
      <c r="L110" s="117">
        <f t="shared" ref="L110:L119" si="61">+K110/$K$108*100</f>
        <v>13.250976050346717</v>
      </c>
      <c r="M110" s="23">
        <v>8830.9981901314604</v>
      </c>
      <c r="N110" s="117">
        <f t="shared" ref="N110:N119" si="62">+M110/$M$108*100</f>
        <v>5.878053838393293</v>
      </c>
      <c r="O110" s="8" t="s">
        <v>21</v>
      </c>
      <c r="P110" s="8" t="s">
        <v>21</v>
      </c>
      <c r="Q110" s="154" t="s">
        <v>33</v>
      </c>
    </row>
    <row r="111" spans="2:18" ht="24.95" customHeight="1" x14ac:dyDescent="0.25">
      <c r="B111" s="166" t="s">
        <v>34</v>
      </c>
      <c r="C111" s="8" t="s">
        <v>21</v>
      </c>
      <c r="D111" s="8" t="s">
        <v>21</v>
      </c>
      <c r="E111" s="20">
        <v>12513</v>
      </c>
      <c r="F111" s="117">
        <f t="shared" si="58"/>
        <v>19.494601710626764</v>
      </c>
      <c r="G111" s="20">
        <v>129526</v>
      </c>
      <c r="H111" s="45">
        <f t="shared" si="59"/>
        <v>15.866265046958391</v>
      </c>
      <c r="I111" s="20">
        <v>33521</v>
      </c>
      <c r="J111" s="117">
        <f t="shared" si="60"/>
        <v>25.77012077461811</v>
      </c>
      <c r="K111" s="23">
        <v>7843</v>
      </c>
      <c r="L111" s="117">
        <f t="shared" si="61"/>
        <v>22.851232445661676</v>
      </c>
      <c r="M111" s="23">
        <v>35134.639567089209</v>
      </c>
      <c r="N111" s="117">
        <f t="shared" si="62"/>
        <v>23.38617883521718</v>
      </c>
      <c r="O111" s="8" t="s">
        <v>21</v>
      </c>
      <c r="P111" s="8" t="s">
        <v>21</v>
      </c>
      <c r="Q111" s="154" t="s">
        <v>35</v>
      </c>
    </row>
    <row r="112" spans="2:18" ht="24.95" customHeight="1" x14ac:dyDescent="0.25">
      <c r="B112" s="166" t="s">
        <v>36</v>
      </c>
      <c r="C112" s="8" t="s">
        <v>21</v>
      </c>
      <c r="D112" s="8" t="s">
        <v>21</v>
      </c>
      <c r="E112" s="20">
        <v>10993</v>
      </c>
      <c r="F112" s="117">
        <f t="shared" si="58"/>
        <v>17.126520946609126</v>
      </c>
      <c r="G112" s="20">
        <v>184477</v>
      </c>
      <c r="H112" s="45">
        <f t="shared" si="59"/>
        <v>22.597478321477876</v>
      </c>
      <c r="I112" s="20">
        <v>38548</v>
      </c>
      <c r="J112" s="117">
        <f t="shared" si="60"/>
        <v>29.634754799080543</v>
      </c>
      <c r="K112" s="23">
        <v>7168</v>
      </c>
      <c r="L112" s="117">
        <f t="shared" si="61"/>
        <v>20.884563836606258</v>
      </c>
      <c r="M112" s="23">
        <v>31803.527063769387</v>
      </c>
      <c r="N112" s="117">
        <f t="shared" si="62"/>
        <v>21.168936999731365</v>
      </c>
      <c r="O112" s="8" t="s">
        <v>21</v>
      </c>
      <c r="P112" s="8" t="s">
        <v>21</v>
      </c>
      <c r="Q112" s="154" t="s">
        <v>37</v>
      </c>
    </row>
    <row r="113" spans="2:18" ht="24.95" customHeight="1" x14ac:dyDescent="0.25">
      <c r="B113" s="166" t="s">
        <v>38</v>
      </c>
      <c r="C113" s="8" t="s">
        <v>21</v>
      </c>
      <c r="D113" s="8" t="s">
        <v>21</v>
      </c>
      <c r="E113" s="20">
        <v>8909</v>
      </c>
      <c r="F113" s="117">
        <f t="shared" si="58"/>
        <v>13.879757583311262</v>
      </c>
      <c r="G113" s="20">
        <v>195153</v>
      </c>
      <c r="H113" s="45">
        <f t="shared" si="59"/>
        <v>23.905233101532289</v>
      </c>
      <c r="I113" s="20">
        <v>26692</v>
      </c>
      <c r="J113" s="117">
        <f t="shared" si="60"/>
        <v>20.52015344757336</v>
      </c>
      <c r="K113" s="23">
        <v>4535</v>
      </c>
      <c r="L113" s="117">
        <f t="shared" si="61"/>
        <v>13.213099469727871</v>
      </c>
      <c r="M113" s="23">
        <v>26889.874375852374</v>
      </c>
      <c r="N113" s="117">
        <f t="shared" si="62"/>
        <v>17.898331070379211</v>
      </c>
      <c r="O113" s="8" t="s">
        <v>21</v>
      </c>
      <c r="P113" s="8" t="s">
        <v>21</v>
      </c>
      <c r="Q113" s="154" t="s">
        <v>39</v>
      </c>
    </row>
    <row r="114" spans="2:18" ht="24.95" customHeight="1" x14ac:dyDescent="0.25">
      <c r="B114" s="166" t="s">
        <v>40</v>
      </c>
      <c r="C114" s="8" t="s">
        <v>21</v>
      </c>
      <c r="D114" s="8" t="s">
        <v>21</v>
      </c>
      <c r="E114" s="20">
        <v>7761</v>
      </c>
      <c r="F114" s="117">
        <f t="shared" si="58"/>
        <v>12.091233427329522</v>
      </c>
      <c r="G114" s="20">
        <v>134138</v>
      </c>
      <c r="H114" s="45">
        <f t="shared" si="59"/>
        <v>16.431211192107416</v>
      </c>
      <c r="I114" s="20">
        <v>12858</v>
      </c>
      <c r="J114" s="117">
        <f t="shared" si="60"/>
        <v>9.8849143199797034</v>
      </c>
      <c r="K114" s="23">
        <v>4348</v>
      </c>
      <c r="L114" s="117">
        <f t="shared" si="61"/>
        <v>12.668259425441409</v>
      </c>
      <c r="M114" s="23">
        <v>23663.258121811654</v>
      </c>
      <c r="N114" s="117">
        <f t="shared" si="62"/>
        <v>15.750643612093828</v>
      </c>
      <c r="O114" s="8" t="s">
        <v>21</v>
      </c>
      <c r="P114" s="8" t="s">
        <v>21</v>
      </c>
      <c r="Q114" s="154" t="s">
        <v>41</v>
      </c>
    </row>
    <row r="115" spans="2:18" ht="24.95" customHeight="1" x14ac:dyDescent="0.25">
      <c r="B115" s="166" t="s">
        <v>42</v>
      </c>
      <c r="C115" s="8" t="s">
        <v>21</v>
      </c>
      <c r="D115" s="8" t="s">
        <v>21</v>
      </c>
      <c r="E115" s="20">
        <v>6278</v>
      </c>
      <c r="F115" s="117">
        <f t="shared" si="58"/>
        <v>9.7807967345412621</v>
      </c>
      <c r="G115" s="20">
        <v>73956</v>
      </c>
      <c r="H115" s="45">
        <f t="shared" si="59"/>
        <v>9.0592274741199041</v>
      </c>
      <c r="I115" s="20">
        <v>5609</v>
      </c>
      <c r="J115" s="117">
        <f t="shared" si="60"/>
        <v>4.312061317527311</v>
      </c>
      <c r="K115" s="23">
        <v>2511</v>
      </c>
      <c r="L115" s="117">
        <f t="shared" si="61"/>
        <v>7.3160072256861479</v>
      </c>
      <c r="M115" s="23">
        <v>14676.341388291739</v>
      </c>
      <c r="N115" s="117">
        <f t="shared" si="62"/>
        <v>9.768807893927832</v>
      </c>
      <c r="O115" s="8" t="s">
        <v>21</v>
      </c>
      <c r="P115" s="8" t="s">
        <v>21</v>
      </c>
      <c r="Q115" s="154" t="s">
        <v>43</v>
      </c>
    </row>
    <row r="116" spans="2:18" ht="24.95" customHeight="1" x14ac:dyDescent="0.25">
      <c r="B116" s="166" t="s">
        <v>44</v>
      </c>
      <c r="C116" s="8" t="s">
        <v>21</v>
      </c>
      <c r="D116" s="8" t="s">
        <v>21</v>
      </c>
      <c r="E116" s="20">
        <v>5038</v>
      </c>
      <c r="F116" s="117">
        <f t="shared" si="58"/>
        <v>7.848941374421611</v>
      </c>
      <c r="G116" s="20">
        <v>32499</v>
      </c>
      <c r="H116" s="45">
        <f t="shared" si="59"/>
        <v>3.9809594039891665</v>
      </c>
      <c r="I116" s="20">
        <v>2622</v>
      </c>
      <c r="J116" s="117">
        <f t="shared" si="60"/>
        <v>2.0157291450448582</v>
      </c>
      <c r="K116" s="23">
        <v>1562</v>
      </c>
      <c r="L116" s="117">
        <f t="shared" si="61"/>
        <v>4.5510168405104601</v>
      </c>
      <c r="M116" s="23">
        <v>6276.117898196122</v>
      </c>
      <c r="N116" s="117">
        <f t="shared" si="62"/>
        <v>4.1774845954476847</v>
      </c>
      <c r="O116" s="8" t="s">
        <v>21</v>
      </c>
      <c r="P116" s="8" t="s">
        <v>21</v>
      </c>
      <c r="Q116" s="154" t="s">
        <v>45</v>
      </c>
    </row>
    <row r="117" spans="2:18" ht="24.95" customHeight="1" x14ac:dyDescent="0.25">
      <c r="B117" s="166" t="s">
        <v>46</v>
      </c>
      <c r="C117" s="8" t="s">
        <v>21</v>
      </c>
      <c r="D117" s="8" t="s">
        <v>21</v>
      </c>
      <c r="E117" s="20">
        <v>2642</v>
      </c>
      <c r="F117" s="117">
        <f t="shared" si="58"/>
        <v>4.1160982753517068</v>
      </c>
      <c r="G117" s="20">
        <v>14833</v>
      </c>
      <c r="H117" s="45">
        <f t="shared" si="59"/>
        <v>1.816965778619998</v>
      </c>
      <c r="I117" s="20">
        <v>1250</v>
      </c>
      <c r="J117" s="117">
        <f t="shared" si="60"/>
        <v>0.96096927204655702</v>
      </c>
      <c r="K117" s="23">
        <v>761</v>
      </c>
      <c r="L117" s="117">
        <f t="shared" si="61"/>
        <v>2.2172367577646992</v>
      </c>
      <c r="M117" s="23">
        <v>2283.8800226643052</v>
      </c>
      <c r="N117" s="117">
        <f t="shared" si="62"/>
        <v>1.5201871232012827</v>
      </c>
      <c r="O117" s="8" t="s">
        <v>21</v>
      </c>
      <c r="P117" s="8" t="s">
        <v>21</v>
      </c>
      <c r="Q117" s="154" t="s">
        <v>47</v>
      </c>
    </row>
    <row r="118" spans="2:18" ht="24.95" customHeight="1" x14ac:dyDescent="0.25">
      <c r="B118" s="166" t="s">
        <v>48</v>
      </c>
      <c r="C118" s="8" t="s">
        <v>21</v>
      </c>
      <c r="D118" s="8" t="s">
        <v>21</v>
      </c>
      <c r="E118" s="20">
        <v>1076</v>
      </c>
      <c r="F118" s="117">
        <f t="shared" si="58"/>
        <v>1.6763519092651158</v>
      </c>
      <c r="G118" s="20">
        <v>1714</v>
      </c>
      <c r="H118" s="45">
        <f t="shared" si="59"/>
        <v>0.20995613460221643</v>
      </c>
      <c r="I118" s="20">
        <v>221</v>
      </c>
      <c r="J118" s="117">
        <f t="shared" si="60"/>
        <v>0.16989936729783128</v>
      </c>
      <c r="K118" s="23">
        <v>555</v>
      </c>
      <c r="L118" s="117">
        <f t="shared" si="61"/>
        <v>1.6170386341122314</v>
      </c>
      <c r="M118" s="23">
        <v>482.42199280644036</v>
      </c>
      <c r="N118" s="117">
        <f t="shared" si="62"/>
        <v>0.32110780519806958</v>
      </c>
      <c r="O118" s="8" t="s">
        <v>21</v>
      </c>
      <c r="P118" s="8" t="s">
        <v>21</v>
      </c>
      <c r="Q118" s="154" t="s">
        <v>49</v>
      </c>
    </row>
    <row r="119" spans="2:18" ht="24.95" customHeight="1" thickBot="1" x14ac:dyDescent="0.3">
      <c r="B119" s="167" t="s">
        <v>172</v>
      </c>
      <c r="C119" s="116" t="s">
        <v>21</v>
      </c>
      <c r="D119" s="116" t="s">
        <v>21</v>
      </c>
      <c r="E119" s="115">
        <v>824</v>
      </c>
      <c r="F119" s="126">
        <f t="shared" si="58"/>
        <v>1.2837490457569289</v>
      </c>
      <c r="G119" s="115">
        <v>3972</v>
      </c>
      <c r="H119" s="130">
        <f t="shared" si="59"/>
        <v>0.48654945544924372</v>
      </c>
      <c r="I119" s="115">
        <v>46</v>
      </c>
      <c r="J119" s="126">
        <f t="shared" si="60"/>
        <v>3.5363669211313301E-2</v>
      </c>
      <c r="K119" s="131">
        <v>261</v>
      </c>
      <c r="L119" s="126">
        <f t="shared" si="61"/>
        <v>0.76044519550142764</v>
      </c>
      <c r="M119" s="131">
        <v>73.46492750756299</v>
      </c>
      <c r="N119" s="126">
        <f t="shared" si="62"/>
        <v>4.889943241135318E-2</v>
      </c>
      <c r="O119" s="116" t="s">
        <v>21</v>
      </c>
      <c r="P119" s="116" t="s">
        <v>21</v>
      </c>
      <c r="Q119" s="155" t="s">
        <v>50</v>
      </c>
    </row>
    <row r="120" spans="2:18" ht="24" customHeight="1" x14ac:dyDescent="0.25">
      <c r="B120" s="386" t="s">
        <v>337</v>
      </c>
      <c r="C120" s="386"/>
      <c r="D120" s="386"/>
      <c r="E120" s="386"/>
      <c r="F120" s="386"/>
      <c r="G120" s="386"/>
      <c r="H120" s="386"/>
      <c r="I120" s="20"/>
      <c r="J120" s="387" t="s">
        <v>336</v>
      </c>
      <c r="K120" s="387"/>
      <c r="L120" s="387"/>
      <c r="M120" s="387"/>
      <c r="N120" s="387"/>
      <c r="O120" s="387"/>
      <c r="P120" s="387"/>
      <c r="Q120" s="387"/>
    </row>
    <row r="121" spans="2:18" s="35" customFormat="1" ht="21" x14ac:dyDescent="0.3">
      <c r="B121" s="365" t="s">
        <v>197</v>
      </c>
      <c r="C121" s="365"/>
      <c r="D121" s="365"/>
      <c r="E121" s="365"/>
      <c r="F121" s="365"/>
      <c r="G121" s="365"/>
      <c r="H121" s="365"/>
      <c r="I121" s="365"/>
      <c r="J121" s="365"/>
      <c r="K121" s="365"/>
      <c r="L121" s="365"/>
      <c r="M121" s="365"/>
      <c r="N121" s="365"/>
      <c r="O121" s="365"/>
      <c r="P121" s="365"/>
      <c r="Q121" s="365"/>
      <c r="R121" s="36"/>
    </row>
    <row r="122" spans="2:18" s="35" customFormat="1" ht="18.75" x14ac:dyDescent="0.3">
      <c r="B122" s="368" t="s">
        <v>198</v>
      </c>
      <c r="C122" s="368"/>
      <c r="D122" s="368"/>
      <c r="E122" s="368"/>
      <c r="F122" s="368"/>
      <c r="G122" s="368"/>
      <c r="H122" s="368"/>
      <c r="I122" s="368"/>
      <c r="J122" s="368"/>
      <c r="K122" s="368"/>
      <c r="L122" s="368"/>
      <c r="M122" s="368"/>
      <c r="N122" s="368"/>
      <c r="O122" s="368"/>
      <c r="P122" s="368"/>
      <c r="Q122" s="368"/>
      <c r="R122" s="36"/>
    </row>
    <row r="123" spans="2:18" x14ac:dyDescent="0.25">
      <c r="B123" s="118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8"/>
      <c r="R123" s="1"/>
    </row>
    <row r="124" spans="2:18" ht="15.75" customHeight="1" x14ac:dyDescent="0.25">
      <c r="B124" s="8"/>
      <c r="C124" s="120"/>
      <c r="D124" s="120"/>
      <c r="E124" s="120"/>
      <c r="F124" s="120"/>
      <c r="G124" s="383" t="s">
        <v>156</v>
      </c>
      <c r="H124" s="383"/>
      <c r="I124" s="383"/>
      <c r="J124" s="383"/>
      <c r="K124" s="383"/>
      <c r="L124" s="383"/>
      <c r="M124" s="120"/>
      <c r="N124" s="120"/>
      <c r="O124" s="120"/>
      <c r="P124" s="120"/>
      <c r="Q124" s="121"/>
    </row>
    <row r="125" spans="2:18" ht="15.75" customHeight="1" x14ac:dyDescent="0.25">
      <c r="B125" s="379" t="s">
        <v>4</v>
      </c>
      <c r="C125" s="381" t="s">
        <v>5</v>
      </c>
      <c r="D125" s="381"/>
      <c r="E125" s="381" t="s">
        <v>6</v>
      </c>
      <c r="F125" s="381"/>
      <c r="G125" s="381" t="s">
        <v>7</v>
      </c>
      <c r="H125" s="381"/>
      <c r="I125" s="381" t="s">
        <v>334</v>
      </c>
      <c r="J125" s="381"/>
      <c r="K125" s="381" t="s">
        <v>9</v>
      </c>
      <c r="L125" s="381"/>
      <c r="M125" s="381" t="s">
        <v>10</v>
      </c>
      <c r="N125" s="381"/>
      <c r="O125" s="384" t="s">
        <v>11</v>
      </c>
      <c r="P125" s="384"/>
      <c r="Q125" s="380" t="s">
        <v>12</v>
      </c>
    </row>
    <row r="126" spans="2:18" ht="15.75" x14ac:dyDescent="0.25">
      <c r="B126" s="379"/>
      <c r="C126" s="382" t="s">
        <v>13</v>
      </c>
      <c r="D126" s="382"/>
      <c r="E126" s="382" t="s">
        <v>14</v>
      </c>
      <c r="F126" s="382"/>
      <c r="G126" s="382" t="s">
        <v>15</v>
      </c>
      <c r="H126" s="382"/>
      <c r="I126" s="382" t="s">
        <v>335</v>
      </c>
      <c r="J126" s="382"/>
      <c r="K126" s="382" t="s">
        <v>17</v>
      </c>
      <c r="L126" s="382"/>
      <c r="M126" s="382" t="s">
        <v>18</v>
      </c>
      <c r="N126" s="382"/>
      <c r="O126" s="385" t="s">
        <v>19</v>
      </c>
      <c r="P126" s="385"/>
      <c r="Q126" s="380"/>
    </row>
    <row r="127" spans="2:18" ht="22.5" x14ac:dyDescent="0.25">
      <c r="B127" s="379"/>
      <c r="C127" s="305" t="s">
        <v>153</v>
      </c>
      <c r="D127" s="306" t="s">
        <v>3</v>
      </c>
      <c r="E127" s="305" t="s">
        <v>153</v>
      </c>
      <c r="F127" s="306" t="s">
        <v>3</v>
      </c>
      <c r="G127" s="305" t="s">
        <v>153</v>
      </c>
      <c r="H127" s="306" t="s">
        <v>3</v>
      </c>
      <c r="I127" s="305" t="s">
        <v>153</v>
      </c>
      <c r="J127" s="306" t="s">
        <v>3</v>
      </c>
      <c r="K127" s="305" t="s">
        <v>153</v>
      </c>
      <c r="L127" s="306" t="s">
        <v>3</v>
      </c>
      <c r="M127" s="305" t="s">
        <v>153</v>
      </c>
      <c r="N127" s="306" t="s">
        <v>3</v>
      </c>
      <c r="O127" s="305" t="s">
        <v>153</v>
      </c>
      <c r="P127" s="306" t="s">
        <v>3</v>
      </c>
      <c r="Q127" s="380"/>
    </row>
    <row r="128" spans="2:18" ht="24.95" customHeight="1" x14ac:dyDescent="0.25">
      <c r="B128" s="86" t="s">
        <v>20</v>
      </c>
      <c r="C128" s="60" t="s">
        <v>21</v>
      </c>
      <c r="D128" s="60" t="s">
        <v>21</v>
      </c>
      <c r="E128" s="123">
        <f>SUM(E129:E139)</f>
        <v>565507</v>
      </c>
      <c r="F128" s="124">
        <f t="shared" ref="F128:H128" si="63">SUM(F129:F139)</f>
        <v>100</v>
      </c>
      <c r="G128" s="123">
        <f t="shared" ref="G128" si="64">SUM(G129:G139)</f>
        <v>6508551</v>
      </c>
      <c r="H128" s="124">
        <f t="shared" si="63"/>
        <v>100.00000000000003</v>
      </c>
      <c r="I128" s="123">
        <f t="shared" ref="I128" si="65">SUM(I129:I139)</f>
        <v>1697671</v>
      </c>
      <c r="J128" s="124">
        <f t="shared" ref="J128" si="66">SUM(J129:J139)</f>
        <v>100</v>
      </c>
      <c r="K128" s="123">
        <f t="shared" ref="K128" si="67">SUM(K129:K139)</f>
        <v>1855165</v>
      </c>
      <c r="L128" s="124">
        <f t="shared" ref="L128" si="68">SUM(L129:L139)</f>
        <v>100</v>
      </c>
      <c r="M128" s="123">
        <f t="shared" ref="M128" si="69">SUM(M129:M139)</f>
        <v>2073678.8319452091</v>
      </c>
      <c r="N128" s="124">
        <f t="shared" ref="N128" si="70">SUM(N129:N139)</f>
        <v>100</v>
      </c>
      <c r="O128" s="60" t="s">
        <v>21</v>
      </c>
      <c r="P128" s="60" t="s">
        <v>21</v>
      </c>
      <c r="Q128" s="138" t="s">
        <v>22</v>
      </c>
    </row>
    <row r="129" spans="2:18" ht="24.95" customHeight="1" x14ac:dyDescent="0.25">
      <c r="B129" s="166" t="s">
        <v>30</v>
      </c>
      <c r="C129" s="8" t="s">
        <v>21</v>
      </c>
      <c r="D129" s="8" t="s">
        <v>21</v>
      </c>
      <c r="E129" s="20">
        <v>1264</v>
      </c>
      <c r="F129" s="117">
        <f>+E129/$E$128*100</f>
        <v>0.22351624294659483</v>
      </c>
      <c r="G129" s="20">
        <f t="shared" ref="G129:G139" si="71">+G9-G69</f>
        <v>27307</v>
      </c>
      <c r="H129" s="117">
        <f>+G129/$G$128*100</f>
        <v>0.41955575058104333</v>
      </c>
      <c r="I129" s="20">
        <v>18</v>
      </c>
      <c r="J129" s="117">
        <f>+I129/$I$128*100</f>
        <v>1.0602761076792854E-3</v>
      </c>
      <c r="K129" s="23">
        <v>9042</v>
      </c>
      <c r="L129" s="117">
        <f>+K129/$K$128*100</f>
        <v>0.48739599981672788</v>
      </c>
      <c r="M129" s="23">
        <v>2889.5257708102058</v>
      </c>
      <c r="N129" s="117">
        <f>+M129/$M$128*100</f>
        <v>0.13934297473151586</v>
      </c>
      <c r="O129" s="8" t="s">
        <v>21</v>
      </c>
      <c r="P129" s="8" t="s">
        <v>21</v>
      </c>
      <c r="Q129" s="154" t="s">
        <v>31</v>
      </c>
    </row>
    <row r="130" spans="2:18" ht="24.95" customHeight="1" x14ac:dyDescent="0.25">
      <c r="B130" s="166" t="s">
        <v>32</v>
      </c>
      <c r="C130" s="8" t="s">
        <v>21</v>
      </c>
      <c r="D130" s="8" t="s">
        <v>21</v>
      </c>
      <c r="E130" s="20">
        <v>46118</v>
      </c>
      <c r="F130" s="117">
        <f t="shared" ref="F130:F139" si="72">+E130/$E$128*100</f>
        <v>8.1551598830783707</v>
      </c>
      <c r="G130" s="20">
        <f t="shared" si="71"/>
        <v>247007</v>
      </c>
      <c r="H130" s="117">
        <f t="shared" ref="H130:H139" si="73">+G130/$G$128*100</f>
        <v>3.795115072463902</v>
      </c>
      <c r="I130" s="20">
        <v>123861</v>
      </c>
      <c r="J130" s="117">
        <f t="shared" ref="J130:J139" si="74">+I130/$I$128*100</f>
        <v>7.2959366096257749</v>
      </c>
      <c r="K130" s="23">
        <v>199036</v>
      </c>
      <c r="L130" s="117">
        <f t="shared" ref="L130:L139" si="75">+K130/$K$128*100</f>
        <v>10.728749194815554</v>
      </c>
      <c r="M130" s="23">
        <v>56721.665027425435</v>
      </c>
      <c r="N130" s="117">
        <f t="shared" ref="N130:N139" si="76">+M130/$M$128*100</f>
        <v>2.7353158142728313</v>
      </c>
      <c r="O130" s="8" t="s">
        <v>21</v>
      </c>
      <c r="P130" s="8" t="s">
        <v>21</v>
      </c>
      <c r="Q130" s="154" t="s">
        <v>33</v>
      </c>
    </row>
    <row r="131" spans="2:18" ht="24.95" customHeight="1" x14ac:dyDescent="0.25">
      <c r="B131" s="166" t="s">
        <v>34</v>
      </c>
      <c r="C131" s="8" t="s">
        <v>21</v>
      </c>
      <c r="D131" s="8" t="s">
        <v>21</v>
      </c>
      <c r="E131" s="20">
        <v>118676</v>
      </c>
      <c r="F131" s="117">
        <f t="shared" si="72"/>
        <v>20.985770291083931</v>
      </c>
      <c r="G131" s="20">
        <f t="shared" si="71"/>
        <v>534755</v>
      </c>
      <c r="H131" s="117">
        <f t="shared" si="73"/>
        <v>8.2161912843580698</v>
      </c>
      <c r="I131" s="20">
        <v>455655</v>
      </c>
      <c r="J131" s="117">
        <f t="shared" si="74"/>
        <v>26.840006102478043</v>
      </c>
      <c r="K131" s="23">
        <v>316186</v>
      </c>
      <c r="L131" s="117">
        <f t="shared" si="75"/>
        <v>17.043551382222066</v>
      </c>
      <c r="M131" s="23">
        <v>177659.85328975908</v>
      </c>
      <c r="N131" s="117">
        <f t="shared" si="76"/>
        <v>8.5673755527082136</v>
      </c>
      <c r="O131" s="8" t="s">
        <v>21</v>
      </c>
      <c r="P131" s="8" t="s">
        <v>21</v>
      </c>
      <c r="Q131" s="154" t="s">
        <v>35</v>
      </c>
    </row>
    <row r="132" spans="2:18" ht="24.95" customHeight="1" x14ac:dyDescent="0.25">
      <c r="B132" s="166" t="s">
        <v>36</v>
      </c>
      <c r="C132" s="8" t="s">
        <v>21</v>
      </c>
      <c r="D132" s="8" t="s">
        <v>21</v>
      </c>
      <c r="E132" s="20">
        <v>115089</v>
      </c>
      <c r="F132" s="117">
        <f t="shared" si="72"/>
        <v>20.351472218734692</v>
      </c>
      <c r="G132" s="20">
        <f t="shared" si="71"/>
        <v>989487</v>
      </c>
      <c r="H132" s="117">
        <f t="shared" si="73"/>
        <v>15.20287695371827</v>
      </c>
      <c r="I132" s="20">
        <v>393718</v>
      </c>
      <c r="J132" s="117">
        <f t="shared" si="74"/>
        <v>23.191654920181826</v>
      </c>
      <c r="K132" s="23">
        <v>383172</v>
      </c>
      <c r="L132" s="117">
        <f t="shared" si="75"/>
        <v>20.654335328663489</v>
      </c>
      <c r="M132" s="23">
        <v>364128.34665235068</v>
      </c>
      <c r="N132" s="117">
        <f t="shared" si="76"/>
        <v>17.55953434268223</v>
      </c>
      <c r="O132" s="8" t="s">
        <v>21</v>
      </c>
      <c r="P132" s="8" t="s">
        <v>21</v>
      </c>
      <c r="Q132" s="154" t="s">
        <v>37</v>
      </c>
    </row>
    <row r="133" spans="2:18" ht="24.95" customHeight="1" x14ac:dyDescent="0.25">
      <c r="B133" s="166" t="s">
        <v>38</v>
      </c>
      <c r="C133" s="8" t="s">
        <v>21</v>
      </c>
      <c r="D133" s="8" t="s">
        <v>21</v>
      </c>
      <c r="E133" s="20">
        <v>99333</v>
      </c>
      <c r="F133" s="117">
        <f t="shared" si="72"/>
        <v>17.565299810612423</v>
      </c>
      <c r="G133" s="20">
        <f t="shared" si="71"/>
        <v>1435893</v>
      </c>
      <c r="H133" s="117">
        <f t="shared" si="73"/>
        <v>22.06163860435295</v>
      </c>
      <c r="I133" s="20">
        <v>269054</v>
      </c>
      <c r="J133" s="117">
        <f t="shared" si="74"/>
        <v>15.848418215307913</v>
      </c>
      <c r="K133" s="23">
        <v>318059</v>
      </c>
      <c r="L133" s="117">
        <f t="shared" si="75"/>
        <v>17.144512752234977</v>
      </c>
      <c r="M133" s="23">
        <v>413005.20043751638</v>
      </c>
      <c r="N133" s="117">
        <f t="shared" si="76"/>
        <v>19.916546095525213</v>
      </c>
      <c r="O133" s="8" t="s">
        <v>21</v>
      </c>
      <c r="P133" s="8" t="s">
        <v>21</v>
      </c>
      <c r="Q133" s="154" t="s">
        <v>39</v>
      </c>
    </row>
    <row r="134" spans="2:18" ht="24.95" customHeight="1" x14ac:dyDescent="0.25">
      <c r="B134" s="166" t="s">
        <v>40</v>
      </c>
      <c r="C134" s="8" t="s">
        <v>21</v>
      </c>
      <c r="D134" s="8" t="s">
        <v>21</v>
      </c>
      <c r="E134" s="20">
        <v>73180</v>
      </c>
      <c r="F134" s="117">
        <f t="shared" si="72"/>
        <v>12.940600204772002</v>
      </c>
      <c r="G134" s="20">
        <f t="shared" si="71"/>
        <v>1291995</v>
      </c>
      <c r="H134" s="117">
        <f t="shared" si="73"/>
        <v>19.850731752735747</v>
      </c>
      <c r="I134" s="20">
        <v>183919</v>
      </c>
      <c r="J134" s="117">
        <f t="shared" si="74"/>
        <v>10.833606747125915</v>
      </c>
      <c r="K134" s="23">
        <v>232951</v>
      </c>
      <c r="L134" s="117">
        <f t="shared" si="75"/>
        <v>12.556888470836824</v>
      </c>
      <c r="M134" s="23">
        <v>419889.42364007299</v>
      </c>
      <c r="N134" s="117">
        <f t="shared" si="76"/>
        <v>20.248527263317666</v>
      </c>
      <c r="O134" s="8" t="s">
        <v>21</v>
      </c>
      <c r="P134" s="8" t="s">
        <v>21</v>
      </c>
      <c r="Q134" s="154" t="s">
        <v>41</v>
      </c>
    </row>
    <row r="135" spans="2:18" ht="24.95" customHeight="1" x14ac:dyDescent="0.25">
      <c r="B135" s="166" t="s">
        <v>42</v>
      </c>
      <c r="C135" s="8" t="s">
        <v>21</v>
      </c>
      <c r="D135" s="8" t="s">
        <v>21</v>
      </c>
      <c r="E135" s="20">
        <v>51844</v>
      </c>
      <c r="F135" s="117">
        <f t="shared" si="72"/>
        <v>9.1677026102241008</v>
      </c>
      <c r="G135" s="20">
        <f t="shared" si="71"/>
        <v>880964</v>
      </c>
      <c r="H135" s="117">
        <f t="shared" si="73"/>
        <v>13.53548585545385</v>
      </c>
      <c r="I135" s="20">
        <v>126760</v>
      </c>
      <c r="J135" s="117">
        <f t="shared" si="74"/>
        <v>7.4666999671903449</v>
      </c>
      <c r="K135" s="23">
        <v>181683</v>
      </c>
      <c r="L135" s="117">
        <f t="shared" si="75"/>
        <v>9.7933606983745385</v>
      </c>
      <c r="M135" s="23">
        <v>270038.23462959297</v>
      </c>
      <c r="N135" s="117">
        <f t="shared" si="76"/>
        <v>13.022182146513222</v>
      </c>
      <c r="O135" s="8" t="s">
        <v>21</v>
      </c>
      <c r="P135" s="8" t="s">
        <v>21</v>
      </c>
      <c r="Q135" s="154" t="s">
        <v>43</v>
      </c>
    </row>
    <row r="136" spans="2:18" ht="24.95" customHeight="1" x14ac:dyDescent="0.25">
      <c r="B136" s="166" t="s">
        <v>44</v>
      </c>
      <c r="C136" s="8" t="s">
        <v>21</v>
      </c>
      <c r="D136" s="8" t="s">
        <v>21</v>
      </c>
      <c r="E136" s="20">
        <v>34088</v>
      </c>
      <c r="F136" s="117">
        <f t="shared" si="72"/>
        <v>6.0278652607306364</v>
      </c>
      <c r="G136" s="20">
        <f t="shared" si="71"/>
        <v>556013</v>
      </c>
      <c r="H136" s="117">
        <f t="shared" si="73"/>
        <v>8.542807761666154</v>
      </c>
      <c r="I136" s="20">
        <v>73961</v>
      </c>
      <c r="J136" s="117">
        <f t="shared" si="74"/>
        <v>4.3566156222259789</v>
      </c>
      <c r="K136" s="23">
        <v>96384</v>
      </c>
      <c r="L136" s="117">
        <f t="shared" si="75"/>
        <v>5.1954408367988831</v>
      </c>
      <c r="M136" s="23">
        <v>175161.87171461905</v>
      </c>
      <c r="N136" s="117">
        <f t="shared" si="76"/>
        <v>8.4469141998382131</v>
      </c>
      <c r="O136" s="8" t="s">
        <v>21</v>
      </c>
      <c r="P136" s="8" t="s">
        <v>21</v>
      </c>
      <c r="Q136" s="154" t="s">
        <v>45</v>
      </c>
    </row>
    <row r="137" spans="2:18" ht="24.95" customHeight="1" x14ac:dyDescent="0.25">
      <c r="B137" s="166" t="s">
        <v>46</v>
      </c>
      <c r="C137" s="8" t="s">
        <v>21</v>
      </c>
      <c r="D137" s="8" t="s">
        <v>21</v>
      </c>
      <c r="E137" s="20">
        <v>18098</v>
      </c>
      <c r="F137" s="117">
        <f t="shared" si="72"/>
        <v>3.2003140544679378</v>
      </c>
      <c r="G137" s="20">
        <f t="shared" si="71"/>
        <v>326003</v>
      </c>
      <c r="H137" s="117">
        <f t="shared" si="73"/>
        <v>5.008841445661254</v>
      </c>
      <c r="I137" s="20">
        <v>48795</v>
      </c>
      <c r="J137" s="117">
        <f t="shared" si="74"/>
        <v>2.8742318152339292</v>
      </c>
      <c r="K137" s="23">
        <v>76385</v>
      </c>
      <c r="L137" s="117">
        <f t="shared" si="75"/>
        <v>4.1174235175846885</v>
      </c>
      <c r="M137" s="23">
        <v>106665.13101814955</v>
      </c>
      <c r="N137" s="117">
        <f t="shared" si="76"/>
        <v>5.1437633144999895</v>
      </c>
      <c r="O137" s="8" t="s">
        <v>21</v>
      </c>
      <c r="P137" s="8" t="s">
        <v>21</v>
      </c>
      <c r="Q137" s="154" t="s">
        <v>47</v>
      </c>
    </row>
    <row r="138" spans="2:18" ht="24.95" customHeight="1" x14ac:dyDescent="0.25">
      <c r="B138" s="166" t="s">
        <v>48</v>
      </c>
      <c r="C138" s="8" t="s">
        <v>21</v>
      </c>
      <c r="D138" s="8" t="s">
        <v>21</v>
      </c>
      <c r="E138" s="20">
        <v>5655</v>
      </c>
      <c r="F138" s="117">
        <f t="shared" si="72"/>
        <v>0.99998762172705202</v>
      </c>
      <c r="G138" s="20">
        <f t="shared" si="71"/>
        <v>157459</v>
      </c>
      <c r="H138" s="117">
        <f t="shared" si="73"/>
        <v>2.4192635196374739</v>
      </c>
      <c r="I138" s="20">
        <v>17496</v>
      </c>
      <c r="J138" s="117">
        <f t="shared" si="74"/>
        <v>1.0305883766642654</v>
      </c>
      <c r="K138" s="23">
        <v>26625</v>
      </c>
      <c r="L138" s="117">
        <f t="shared" si="75"/>
        <v>1.4351823153196617</v>
      </c>
      <c r="M138" s="23">
        <v>57147.976715247052</v>
      </c>
      <c r="N138" s="117">
        <f t="shared" si="76"/>
        <v>2.7558740454344872</v>
      </c>
      <c r="O138" s="8" t="s">
        <v>21</v>
      </c>
      <c r="P138" s="8" t="s">
        <v>21</v>
      </c>
      <c r="Q138" s="154" t="s">
        <v>49</v>
      </c>
    </row>
    <row r="139" spans="2:18" ht="24.95" customHeight="1" thickBot="1" x14ac:dyDescent="0.3">
      <c r="B139" s="167" t="s">
        <v>172</v>
      </c>
      <c r="C139" s="116" t="s">
        <v>21</v>
      </c>
      <c r="D139" s="116" t="s">
        <v>21</v>
      </c>
      <c r="E139" s="115">
        <v>2162</v>
      </c>
      <c r="F139" s="126">
        <f t="shared" si="72"/>
        <v>0.38231180162226108</v>
      </c>
      <c r="G139" s="115">
        <f t="shared" si="71"/>
        <v>61668</v>
      </c>
      <c r="H139" s="126">
        <f t="shared" si="73"/>
        <v>0.94749199937128858</v>
      </c>
      <c r="I139" s="115">
        <v>4434</v>
      </c>
      <c r="J139" s="126">
        <f t="shared" si="74"/>
        <v>0.26118134785833064</v>
      </c>
      <c r="K139" s="131">
        <v>15642</v>
      </c>
      <c r="L139" s="126">
        <f t="shared" si="75"/>
        <v>0.84315950333258771</v>
      </c>
      <c r="M139" s="131">
        <v>30371.603049665544</v>
      </c>
      <c r="N139" s="126">
        <f t="shared" si="76"/>
        <v>1.4646242504764124</v>
      </c>
      <c r="O139" s="116" t="s">
        <v>21</v>
      </c>
      <c r="P139" s="116" t="s">
        <v>21</v>
      </c>
      <c r="Q139" s="155" t="s">
        <v>50</v>
      </c>
    </row>
    <row r="140" spans="2:18" ht="24" customHeight="1" x14ac:dyDescent="0.25">
      <c r="B140" s="386" t="s">
        <v>337</v>
      </c>
      <c r="C140" s="386"/>
      <c r="D140" s="386"/>
      <c r="E140" s="386"/>
      <c r="F140" s="386"/>
      <c r="G140" s="386"/>
      <c r="H140" s="386"/>
      <c r="I140" s="20"/>
      <c r="J140" s="387" t="s">
        <v>336</v>
      </c>
      <c r="K140" s="387"/>
      <c r="L140" s="387"/>
      <c r="M140" s="387"/>
      <c r="N140" s="387"/>
      <c r="O140" s="387"/>
      <c r="P140" s="387"/>
      <c r="Q140" s="387"/>
    </row>
    <row r="141" spans="2:18" s="35" customFormat="1" ht="21" x14ac:dyDescent="0.3">
      <c r="B141" s="365" t="s">
        <v>197</v>
      </c>
      <c r="C141" s="365"/>
      <c r="D141" s="365"/>
      <c r="E141" s="365"/>
      <c r="F141" s="365"/>
      <c r="G141" s="365"/>
      <c r="H141" s="365"/>
      <c r="I141" s="365"/>
      <c r="J141" s="365"/>
      <c r="K141" s="365"/>
      <c r="L141" s="365"/>
      <c r="M141" s="365"/>
      <c r="N141" s="365"/>
      <c r="O141" s="365"/>
      <c r="P141" s="365"/>
      <c r="Q141" s="365"/>
      <c r="R141" s="36"/>
    </row>
    <row r="142" spans="2:18" s="35" customFormat="1" ht="18.75" x14ac:dyDescent="0.3">
      <c r="B142" s="368" t="s">
        <v>198</v>
      </c>
      <c r="C142" s="368"/>
      <c r="D142" s="368"/>
      <c r="E142" s="368"/>
      <c r="F142" s="368"/>
      <c r="G142" s="368"/>
      <c r="H142" s="368"/>
      <c r="I142" s="368"/>
      <c r="J142" s="368"/>
      <c r="K142" s="368"/>
      <c r="L142" s="368"/>
      <c r="M142" s="368"/>
      <c r="N142" s="368"/>
      <c r="O142" s="368"/>
      <c r="P142" s="368"/>
      <c r="Q142" s="368"/>
      <c r="R142" s="36"/>
    </row>
    <row r="143" spans="2:18" x14ac:dyDescent="0.25">
      <c r="B143" s="118"/>
      <c r="C143" s="119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8"/>
      <c r="R143" s="1"/>
    </row>
    <row r="144" spans="2:18" ht="15.75" customHeight="1" x14ac:dyDescent="0.25">
      <c r="B144" s="8"/>
      <c r="C144" s="120"/>
      <c r="D144" s="120"/>
      <c r="E144" s="120"/>
      <c r="F144" s="120"/>
      <c r="G144" s="383" t="s">
        <v>311</v>
      </c>
      <c r="H144" s="383"/>
      <c r="I144" s="383"/>
      <c r="J144" s="383"/>
      <c r="K144" s="383"/>
      <c r="L144" s="383"/>
      <c r="M144" s="120"/>
      <c r="N144" s="120"/>
      <c r="O144" s="120"/>
      <c r="P144" s="120"/>
      <c r="Q144" s="121"/>
    </row>
    <row r="145" spans="2:17" ht="15.75" customHeight="1" x14ac:dyDescent="0.25">
      <c r="B145" s="379" t="s">
        <v>4</v>
      </c>
      <c r="C145" s="381" t="s">
        <v>5</v>
      </c>
      <c r="D145" s="381"/>
      <c r="E145" s="381" t="s">
        <v>6</v>
      </c>
      <c r="F145" s="381"/>
      <c r="G145" s="381" t="s">
        <v>7</v>
      </c>
      <c r="H145" s="381"/>
      <c r="I145" s="381" t="s">
        <v>334</v>
      </c>
      <c r="J145" s="381"/>
      <c r="K145" s="381" t="s">
        <v>9</v>
      </c>
      <c r="L145" s="381"/>
      <c r="M145" s="381" t="s">
        <v>10</v>
      </c>
      <c r="N145" s="381"/>
      <c r="O145" s="384" t="s">
        <v>11</v>
      </c>
      <c r="P145" s="384"/>
      <c r="Q145" s="380" t="s">
        <v>12</v>
      </c>
    </row>
    <row r="146" spans="2:17" ht="15.75" x14ac:dyDescent="0.25">
      <c r="B146" s="379"/>
      <c r="C146" s="382" t="s">
        <v>13</v>
      </c>
      <c r="D146" s="382"/>
      <c r="E146" s="382" t="s">
        <v>14</v>
      </c>
      <c r="F146" s="382"/>
      <c r="G146" s="382" t="s">
        <v>15</v>
      </c>
      <c r="H146" s="382"/>
      <c r="I146" s="382" t="s">
        <v>335</v>
      </c>
      <c r="J146" s="382"/>
      <c r="K146" s="382" t="s">
        <v>17</v>
      </c>
      <c r="L146" s="382"/>
      <c r="M146" s="382" t="s">
        <v>18</v>
      </c>
      <c r="N146" s="382"/>
      <c r="O146" s="385" t="s">
        <v>19</v>
      </c>
      <c r="P146" s="385"/>
      <c r="Q146" s="380"/>
    </row>
    <row r="147" spans="2:17" ht="22.5" x14ac:dyDescent="0.25">
      <c r="B147" s="379"/>
      <c r="C147" s="305" t="s">
        <v>153</v>
      </c>
      <c r="D147" s="306" t="s">
        <v>3</v>
      </c>
      <c r="E147" s="305" t="s">
        <v>153</v>
      </c>
      <c r="F147" s="306" t="s">
        <v>3</v>
      </c>
      <c r="G147" s="305" t="s">
        <v>153</v>
      </c>
      <c r="H147" s="306" t="s">
        <v>3</v>
      </c>
      <c r="I147" s="305" t="s">
        <v>153</v>
      </c>
      <c r="J147" s="306" t="s">
        <v>3</v>
      </c>
      <c r="K147" s="305" t="s">
        <v>153</v>
      </c>
      <c r="L147" s="306" t="s">
        <v>3</v>
      </c>
      <c r="M147" s="305" t="s">
        <v>153</v>
      </c>
      <c r="N147" s="306" t="s">
        <v>3</v>
      </c>
      <c r="O147" s="305" t="s">
        <v>153</v>
      </c>
      <c r="P147" s="306" t="s">
        <v>3</v>
      </c>
      <c r="Q147" s="380"/>
    </row>
    <row r="148" spans="2:17" ht="24.95" customHeight="1" x14ac:dyDescent="0.25">
      <c r="B148" s="86" t="s">
        <v>20</v>
      </c>
      <c r="C148" s="60" t="s">
        <v>21</v>
      </c>
      <c r="D148" s="60" t="s">
        <v>21</v>
      </c>
      <c r="E148" s="123">
        <f>SUM(E149:E159)</f>
        <v>468223</v>
      </c>
      <c r="F148" s="124">
        <f t="shared" ref="F148:H148" si="77">SUM(F149:F159)</f>
        <v>100.00000000000003</v>
      </c>
      <c r="G148" s="123">
        <f t="shared" ref="G148" si="78">SUM(G149:G159)</f>
        <v>5735735</v>
      </c>
      <c r="H148" s="124">
        <f t="shared" si="77"/>
        <v>100.00000000000001</v>
      </c>
      <c r="I148" s="123">
        <f t="shared" ref="I148" si="79">SUM(I149:I159)</f>
        <v>1502686</v>
      </c>
      <c r="J148" s="124">
        <f t="shared" ref="J148" si="80">SUM(J149:J159)</f>
        <v>99.999999999999986</v>
      </c>
      <c r="K148" s="123">
        <f t="shared" ref="K148" si="81">SUM(K149:K159)</f>
        <v>1628718</v>
      </c>
      <c r="L148" s="124">
        <f t="shared" ref="L148" si="82">SUM(L149:L159)</f>
        <v>100</v>
      </c>
      <c r="M148" s="123">
        <f t="shared" ref="M148" si="83">SUM(M149:M159)</f>
        <v>1567243.0174485899</v>
      </c>
      <c r="N148" s="124">
        <f t="shared" ref="N148" si="84">SUM(N149:N159)</f>
        <v>99.999999999999972</v>
      </c>
      <c r="O148" s="60" t="s">
        <v>21</v>
      </c>
      <c r="P148" s="60" t="s">
        <v>21</v>
      </c>
      <c r="Q148" s="138" t="s">
        <v>22</v>
      </c>
    </row>
    <row r="149" spans="2:17" ht="24.95" customHeight="1" x14ac:dyDescent="0.25">
      <c r="B149" s="166" t="s">
        <v>30</v>
      </c>
      <c r="C149" s="8" t="s">
        <v>21</v>
      </c>
      <c r="D149" s="8" t="s">
        <v>21</v>
      </c>
      <c r="E149" s="20">
        <v>1007</v>
      </c>
      <c r="F149" s="117">
        <f>+E149/$E$148*100</f>
        <v>0.21506846096838472</v>
      </c>
      <c r="G149" s="20">
        <f t="shared" ref="G149:G159" si="85">+G29-G89</f>
        <v>23675</v>
      </c>
      <c r="H149" s="117">
        <f>+G149/$G$148*100</f>
        <v>0.4127631419512931</v>
      </c>
      <c r="I149" s="20">
        <v>11</v>
      </c>
      <c r="J149" s="117">
        <f>+I149/$I$148*100</f>
        <v>7.3202252499856928E-4</v>
      </c>
      <c r="K149" s="23">
        <v>6256</v>
      </c>
      <c r="L149" s="117">
        <f>+K149/$K$148*100</f>
        <v>0.38410578135687085</v>
      </c>
      <c r="M149" s="23">
        <v>2798.5176537460779</v>
      </c>
      <c r="N149" s="117">
        <f>+M149/$M$148*100</f>
        <v>0.17856309599655801</v>
      </c>
      <c r="O149" s="8" t="s">
        <v>21</v>
      </c>
      <c r="P149" s="8" t="s">
        <v>21</v>
      </c>
      <c r="Q149" s="154" t="s">
        <v>31</v>
      </c>
    </row>
    <row r="150" spans="2:17" ht="24.95" customHeight="1" x14ac:dyDescent="0.25">
      <c r="B150" s="166" t="s">
        <v>32</v>
      </c>
      <c r="C150" s="8" t="s">
        <v>21</v>
      </c>
      <c r="D150" s="8" t="s">
        <v>21</v>
      </c>
      <c r="E150" s="20">
        <v>34626</v>
      </c>
      <c r="F150" s="117">
        <f t="shared" ref="F150:F159" si="86">+E150/$E$148*100</f>
        <v>7.3951941702991952</v>
      </c>
      <c r="G150" s="20">
        <f t="shared" si="85"/>
        <v>207265</v>
      </c>
      <c r="H150" s="117">
        <f t="shared" ref="H150:H159" si="87">+G150/$G$148*100</f>
        <v>3.613573500170423</v>
      </c>
      <c r="I150" s="20">
        <v>112886</v>
      </c>
      <c r="J150" s="117">
        <f t="shared" ref="J150:J159" si="88">+I150/$I$148*100</f>
        <v>7.5122813415444076</v>
      </c>
      <c r="K150" s="23">
        <v>165874</v>
      </c>
      <c r="L150" s="117">
        <f t="shared" ref="L150:L159" si="89">+K150/$K$148*100</f>
        <v>10.184329024422889</v>
      </c>
      <c r="M150" s="23">
        <v>42956.580910508863</v>
      </c>
      <c r="N150" s="117">
        <f t="shared" ref="N150:N159" si="90">+M150/$M$148*100</f>
        <v>2.74090108759524</v>
      </c>
      <c r="O150" s="8" t="s">
        <v>21</v>
      </c>
      <c r="P150" s="8" t="s">
        <v>21</v>
      </c>
      <c r="Q150" s="154" t="s">
        <v>33</v>
      </c>
    </row>
    <row r="151" spans="2:17" ht="24.95" customHeight="1" x14ac:dyDescent="0.25">
      <c r="B151" s="166" t="s">
        <v>34</v>
      </c>
      <c r="C151" s="8" t="s">
        <v>21</v>
      </c>
      <c r="D151" s="8" t="s">
        <v>21</v>
      </c>
      <c r="E151" s="20">
        <v>97394</v>
      </c>
      <c r="F151" s="117">
        <f t="shared" si="86"/>
        <v>20.800772281583775</v>
      </c>
      <c r="G151" s="20">
        <f t="shared" si="85"/>
        <v>445393</v>
      </c>
      <c r="H151" s="117">
        <f t="shared" si="87"/>
        <v>7.7652297395189969</v>
      </c>
      <c r="I151" s="20">
        <v>401033</v>
      </c>
      <c r="J151" s="117">
        <f t="shared" si="88"/>
        <v>26.687744478886472</v>
      </c>
      <c r="K151" s="23">
        <v>271463</v>
      </c>
      <c r="L151" s="117">
        <f t="shared" si="89"/>
        <v>16.667280646496202</v>
      </c>
      <c r="M151" s="23">
        <v>114658.37157099035</v>
      </c>
      <c r="N151" s="117">
        <f t="shared" si="90"/>
        <v>7.3159280529224935</v>
      </c>
      <c r="O151" s="8" t="s">
        <v>21</v>
      </c>
      <c r="P151" s="8" t="s">
        <v>21</v>
      </c>
      <c r="Q151" s="154" t="s">
        <v>35</v>
      </c>
    </row>
    <row r="152" spans="2:17" ht="24.95" customHeight="1" x14ac:dyDescent="0.25">
      <c r="B152" s="166" t="s">
        <v>36</v>
      </c>
      <c r="C152" s="8" t="s">
        <v>21</v>
      </c>
      <c r="D152" s="8" t="s">
        <v>21</v>
      </c>
      <c r="E152" s="20">
        <v>95240</v>
      </c>
      <c r="F152" s="117">
        <f t="shared" si="86"/>
        <v>20.340735077089338</v>
      </c>
      <c r="G152" s="20">
        <f t="shared" si="85"/>
        <v>833988</v>
      </c>
      <c r="H152" s="117">
        <f t="shared" si="87"/>
        <v>14.540211498613518</v>
      </c>
      <c r="I152" s="20">
        <v>348975</v>
      </c>
      <c r="J152" s="117">
        <f t="shared" si="88"/>
        <v>23.22341460557961</v>
      </c>
      <c r="K152" s="23">
        <v>328741</v>
      </c>
      <c r="L152" s="117">
        <f t="shared" si="89"/>
        <v>20.184034314104711</v>
      </c>
      <c r="M152" s="23">
        <v>257751.6692747054</v>
      </c>
      <c r="N152" s="117">
        <f t="shared" si="90"/>
        <v>16.446183929682775</v>
      </c>
      <c r="O152" s="8" t="s">
        <v>21</v>
      </c>
      <c r="P152" s="8" t="s">
        <v>21</v>
      </c>
      <c r="Q152" s="154" t="s">
        <v>37</v>
      </c>
    </row>
    <row r="153" spans="2:17" ht="24.95" customHeight="1" x14ac:dyDescent="0.25">
      <c r="B153" s="166" t="s">
        <v>38</v>
      </c>
      <c r="C153" s="8" t="s">
        <v>21</v>
      </c>
      <c r="D153" s="8" t="s">
        <v>21</v>
      </c>
      <c r="E153" s="20">
        <v>82580</v>
      </c>
      <c r="F153" s="117">
        <f t="shared" si="86"/>
        <v>17.636895240088592</v>
      </c>
      <c r="G153" s="20">
        <f t="shared" si="85"/>
        <v>1237538</v>
      </c>
      <c r="H153" s="117">
        <f t="shared" si="87"/>
        <v>21.575927060786455</v>
      </c>
      <c r="I153" s="20">
        <v>233889</v>
      </c>
      <c r="J153" s="117">
        <f t="shared" si="88"/>
        <v>15.564728759035487</v>
      </c>
      <c r="K153" s="23">
        <v>282832</v>
      </c>
      <c r="L153" s="117">
        <f t="shared" si="89"/>
        <v>17.365314314694132</v>
      </c>
      <c r="M153" s="23">
        <v>314427.51717344002</v>
      </c>
      <c r="N153" s="117">
        <f t="shared" si="90"/>
        <v>20.062460873828979</v>
      </c>
      <c r="O153" s="8" t="s">
        <v>21</v>
      </c>
      <c r="P153" s="8" t="s">
        <v>21</v>
      </c>
      <c r="Q153" s="154" t="s">
        <v>39</v>
      </c>
    </row>
    <row r="154" spans="2:17" ht="24.95" customHeight="1" x14ac:dyDescent="0.25">
      <c r="B154" s="166" t="s">
        <v>40</v>
      </c>
      <c r="C154" s="8" t="s">
        <v>21</v>
      </c>
      <c r="D154" s="8" t="s">
        <v>21</v>
      </c>
      <c r="E154" s="20">
        <v>60724</v>
      </c>
      <c r="F154" s="117">
        <f t="shared" si="86"/>
        <v>12.969033985942596</v>
      </c>
      <c r="G154" s="20">
        <f t="shared" si="85"/>
        <v>1107616</v>
      </c>
      <c r="H154" s="117">
        <f t="shared" si="87"/>
        <v>19.310794518923906</v>
      </c>
      <c r="I154" s="20">
        <v>160076</v>
      </c>
      <c r="J154" s="117">
        <f t="shared" si="88"/>
        <v>10.652657973788269</v>
      </c>
      <c r="K154" s="23">
        <v>205212</v>
      </c>
      <c r="L154" s="117">
        <f t="shared" si="89"/>
        <v>12.599602877846259</v>
      </c>
      <c r="M154" s="23">
        <v>313886.44767116098</v>
      </c>
      <c r="N154" s="117">
        <f t="shared" si="90"/>
        <v>20.027937223300302</v>
      </c>
      <c r="O154" s="8" t="s">
        <v>21</v>
      </c>
      <c r="P154" s="8" t="s">
        <v>21</v>
      </c>
      <c r="Q154" s="154" t="s">
        <v>41</v>
      </c>
    </row>
    <row r="155" spans="2:17" ht="24.95" customHeight="1" x14ac:dyDescent="0.25">
      <c r="B155" s="166" t="s">
        <v>42</v>
      </c>
      <c r="C155" s="8" t="s">
        <v>21</v>
      </c>
      <c r="D155" s="8" t="s">
        <v>21</v>
      </c>
      <c r="E155" s="20">
        <v>43950</v>
      </c>
      <c r="F155" s="117">
        <f t="shared" si="86"/>
        <v>9.3865529886400285</v>
      </c>
      <c r="G155" s="20">
        <f t="shared" si="85"/>
        <v>813595</v>
      </c>
      <c r="H155" s="117">
        <f t="shared" si="87"/>
        <v>14.184668573426073</v>
      </c>
      <c r="I155" s="20">
        <v>113660</v>
      </c>
      <c r="J155" s="117">
        <f t="shared" si="88"/>
        <v>7.5637891083033981</v>
      </c>
      <c r="K155" s="23">
        <v>165029</v>
      </c>
      <c r="L155" s="117">
        <f t="shared" si="89"/>
        <v>10.132447728827213</v>
      </c>
      <c r="M155" s="23">
        <v>207221.84318608229</v>
      </c>
      <c r="N155" s="117">
        <f t="shared" si="90"/>
        <v>13.222061982667583</v>
      </c>
      <c r="O155" s="8" t="s">
        <v>21</v>
      </c>
      <c r="P155" s="8" t="s">
        <v>21</v>
      </c>
      <c r="Q155" s="154" t="s">
        <v>43</v>
      </c>
    </row>
    <row r="156" spans="2:17" ht="24.95" customHeight="1" x14ac:dyDescent="0.25">
      <c r="B156" s="166" t="s">
        <v>44</v>
      </c>
      <c r="C156" s="8" t="s">
        <v>21</v>
      </c>
      <c r="D156" s="8" t="s">
        <v>21</v>
      </c>
      <c r="E156" s="20">
        <v>29745</v>
      </c>
      <c r="F156" s="117">
        <f t="shared" si="86"/>
        <v>6.3527421762707093</v>
      </c>
      <c r="G156" s="20">
        <f t="shared" si="85"/>
        <v>536824</v>
      </c>
      <c r="H156" s="117">
        <f t="shared" si="87"/>
        <v>9.3592887398040538</v>
      </c>
      <c r="I156" s="20">
        <v>66223</v>
      </c>
      <c r="J156" s="117">
        <f t="shared" si="88"/>
        <v>4.4069752429982048</v>
      </c>
      <c r="K156" s="23">
        <v>88970</v>
      </c>
      <c r="L156" s="117">
        <f t="shared" si="89"/>
        <v>5.4625785433696938</v>
      </c>
      <c r="M156" s="23">
        <v>141384.63936083682</v>
      </c>
      <c r="N156" s="117">
        <f t="shared" si="90"/>
        <v>9.0212326861092329</v>
      </c>
      <c r="O156" s="8" t="s">
        <v>21</v>
      </c>
      <c r="P156" s="8" t="s">
        <v>21</v>
      </c>
      <c r="Q156" s="154" t="s">
        <v>45</v>
      </c>
    </row>
    <row r="157" spans="2:17" ht="24.95" customHeight="1" x14ac:dyDescent="0.25">
      <c r="B157" s="166" t="s">
        <v>46</v>
      </c>
      <c r="C157" s="8" t="s">
        <v>21</v>
      </c>
      <c r="D157" s="8" t="s">
        <v>21</v>
      </c>
      <c r="E157" s="20">
        <v>16013</v>
      </c>
      <c r="F157" s="117">
        <f t="shared" si="86"/>
        <v>3.419951604256946</v>
      </c>
      <c r="G157" s="20">
        <f t="shared" si="85"/>
        <v>316379</v>
      </c>
      <c r="H157" s="117">
        <f t="shared" si="87"/>
        <v>5.5159277756033012</v>
      </c>
      <c r="I157" s="20">
        <v>45155</v>
      </c>
      <c r="J157" s="117">
        <f t="shared" si="88"/>
        <v>3.0049524651191266</v>
      </c>
      <c r="K157" s="23">
        <v>73443</v>
      </c>
      <c r="L157" s="117">
        <f t="shared" si="89"/>
        <v>4.5092520620512575</v>
      </c>
      <c r="M157" s="23">
        <v>93375.849864842501</v>
      </c>
      <c r="N157" s="117">
        <f t="shared" si="90"/>
        <v>5.9579687913910577</v>
      </c>
      <c r="O157" s="8" t="s">
        <v>21</v>
      </c>
      <c r="P157" s="8" t="s">
        <v>21</v>
      </c>
      <c r="Q157" s="154" t="s">
        <v>47</v>
      </c>
    </row>
    <row r="158" spans="2:17" ht="24.95" customHeight="1" x14ac:dyDescent="0.25">
      <c r="B158" s="166" t="s">
        <v>48</v>
      </c>
      <c r="C158" s="8" t="s">
        <v>21</v>
      </c>
      <c r="D158" s="8" t="s">
        <v>21</v>
      </c>
      <c r="E158" s="20">
        <v>5004</v>
      </c>
      <c r="F158" s="117">
        <f t="shared" si="86"/>
        <v>1.0687215279898681</v>
      </c>
      <c r="G158" s="20">
        <f t="shared" si="85"/>
        <v>152887</v>
      </c>
      <c r="H158" s="117">
        <f t="shared" si="87"/>
        <v>2.6655171481946081</v>
      </c>
      <c r="I158" s="20">
        <v>16589</v>
      </c>
      <c r="J158" s="117">
        <f t="shared" si="88"/>
        <v>1.1039565152001152</v>
      </c>
      <c r="K158" s="23">
        <v>25975</v>
      </c>
      <c r="L158" s="117">
        <f t="shared" si="89"/>
        <v>1.5948126072162276</v>
      </c>
      <c r="M158" s="23">
        <v>49532.797568611124</v>
      </c>
      <c r="N158" s="117">
        <f t="shared" si="90"/>
        <v>3.1605052322548275</v>
      </c>
      <c r="O158" s="8" t="s">
        <v>21</v>
      </c>
      <c r="P158" s="8" t="s">
        <v>21</v>
      </c>
      <c r="Q158" s="154" t="s">
        <v>49</v>
      </c>
    </row>
    <row r="159" spans="2:17" ht="24.95" customHeight="1" thickBot="1" x14ac:dyDescent="0.3">
      <c r="B159" s="167" t="s">
        <v>172</v>
      </c>
      <c r="C159" s="116" t="s">
        <v>21</v>
      </c>
      <c r="D159" s="116" t="s">
        <v>21</v>
      </c>
      <c r="E159" s="115">
        <v>1940</v>
      </c>
      <c r="F159" s="126">
        <f t="shared" si="86"/>
        <v>0.41433248687057239</v>
      </c>
      <c r="G159" s="115">
        <f t="shared" si="85"/>
        <v>60575</v>
      </c>
      <c r="H159" s="126">
        <f t="shared" si="87"/>
        <v>1.0560983030073741</v>
      </c>
      <c r="I159" s="115">
        <v>4189</v>
      </c>
      <c r="J159" s="126">
        <f t="shared" si="88"/>
        <v>0.27876748701990967</v>
      </c>
      <c r="K159" s="131">
        <v>14923</v>
      </c>
      <c r="L159" s="126">
        <f t="shared" si="89"/>
        <v>0.9162420996145435</v>
      </c>
      <c r="M159" s="131">
        <v>29248.783213665458</v>
      </c>
      <c r="N159" s="126">
        <f t="shared" si="90"/>
        <v>1.8662570442509501</v>
      </c>
      <c r="O159" s="116" t="s">
        <v>21</v>
      </c>
      <c r="P159" s="116" t="s">
        <v>21</v>
      </c>
      <c r="Q159" s="155" t="s">
        <v>50</v>
      </c>
    </row>
    <row r="160" spans="2:17" ht="24" customHeight="1" x14ac:dyDescent="0.25">
      <c r="B160" s="386" t="s">
        <v>337</v>
      </c>
      <c r="C160" s="386"/>
      <c r="D160" s="386"/>
      <c r="E160" s="386"/>
      <c r="F160" s="386"/>
      <c r="G160" s="386"/>
      <c r="H160" s="386"/>
      <c r="I160" s="20"/>
      <c r="J160" s="387" t="s">
        <v>336</v>
      </c>
      <c r="K160" s="387"/>
      <c r="L160" s="387"/>
      <c r="M160" s="387"/>
      <c r="N160" s="387"/>
      <c r="O160" s="387"/>
      <c r="P160" s="387"/>
      <c r="Q160" s="387"/>
    </row>
    <row r="161" spans="2:18" s="35" customFormat="1" ht="21" x14ac:dyDescent="0.3">
      <c r="B161" s="365" t="s">
        <v>197</v>
      </c>
      <c r="C161" s="365"/>
      <c r="D161" s="365"/>
      <c r="E161" s="365"/>
      <c r="F161" s="365"/>
      <c r="G161" s="365"/>
      <c r="H161" s="365"/>
      <c r="I161" s="365"/>
      <c r="J161" s="365"/>
      <c r="K161" s="365"/>
      <c r="L161" s="365"/>
      <c r="M161" s="365"/>
      <c r="N161" s="365"/>
      <c r="O161" s="365"/>
      <c r="P161" s="365"/>
      <c r="Q161" s="365"/>
      <c r="R161" s="36"/>
    </row>
    <row r="162" spans="2:18" s="35" customFormat="1" ht="18.75" x14ac:dyDescent="0.3">
      <c r="B162" s="368" t="s">
        <v>200</v>
      </c>
      <c r="C162" s="368"/>
      <c r="D162" s="368"/>
      <c r="E162" s="368"/>
      <c r="F162" s="368"/>
      <c r="G162" s="368"/>
      <c r="H162" s="368"/>
      <c r="I162" s="368"/>
      <c r="J162" s="368"/>
      <c r="K162" s="368"/>
      <c r="L162" s="368"/>
      <c r="M162" s="368"/>
      <c r="N162" s="368"/>
      <c r="O162" s="368"/>
      <c r="P162" s="368"/>
      <c r="Q162" s="368"/>
      <c r="R162" s="36"/>
    </row>
    <row r="163" spans="2:18" x14ac:dyDescent="0.25">
      <c r="B163" s="118"/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8"/>
      <c r="R163" s="1"/>
    </row>
    <row r="164" spans="2:18" ht="15.75" customHeight="1" x14ac:dyDescent="0.25">
      <c r="B164" s="8"/>
      <c r="C164" s="120"/>
      <c r="D164" s="120"/>
      <c r="E164" s="120"/>
      <c r="F164" s="120"/>
      <c r="G164" s="383" t="s">
        <v>312</v>
      </c>
      <c r="H164" s="383"/>
      <c r="I164" s="383"/>
      <c r="J164" s="383"/>
      <c r="K164" s="383"/>
      <c r="L164" s="383"/>
      <c r="M164" s="120"/>
      <c r="N164" s="120"/>
      <c r="O164" s="120"/>
      <c r="P164" s="120"/>
      <c r="Q164" s="121"/>
    </row>
    <row r="165" spans="2:18" ht="15.75" customHeight="1" x14ac:dyDescent="0.25">
      <c r="B165" s="379" t="s">
        <v>4</v>
      </c>
      <c r="C165" s="381" t="s">
        <v>5</v>
      </c>
      <c r="D165" s="381"/>
      <c r="E165" s="381" t="s">
        <v>6</v>
      </c>
      <c r="F165" s="381"/>
      <c r="G165" s="381" t="s">
        <v>7</v>
      </c>
      <c r="H165" s="381"/>
      <c r="I165" s="381" t="s">
        <v>334</v>
      </c>
      <c r="J165" s="381"/>
      <c r="K165" s="381" t="s">
        <v>9</v>
      </c>
      <c r="L165" s="381"/>
      <c r="M165" s="381" t="s">
        <v>10</v>
      </c>
      <c r="N165" s="381"/>
      <c r="O165" s="384" t="s">
        <v>11</v>
      </c>
      <c r="P165" s="384"/>
      <c r="Q165" s="380" t="s">
        <v>12</v>
      </c>
    </row>
    <row r="166" spans="2:18" ht="15.75" x14ac:dyDescent="0.25">
      <c r="B166" s="379"/>
      <c r="C166" s="382" t="s">
        <v>13</v>
      </c>
      <c r="D166" s="382"/>
      <c r="E166" s="382" t="s">
        <v>14</v>
      </c>
      <c r="F166" s="382"/>
      <c r="G166" s="382" t="s">
        <v>15</v>
      </c>
      <c r="H166" s="382"/>
      <c r="I166" s="382" t="s">
        <v>335</v>
      </c>
      <c r="J166" s="382"/>
      <c r="K166" s="382" t="s">
        <v>17</v>
      </c>
      <c r="L166" s="382"/>
      <c r="M166" s="382" t="s">
        <v>18</v>
      </c>
      <c r="N166" s="382"/>
      <c r="O166" s="385" t="s">
        <v>19</v>
      </c>
      <c r="P166" s="385"/>
      <c r="Q166" s="380"/>
    </row>
    <row r="167" spans="2:18" ht="22.5" x14ac:dyDescent="0.25">
      <c r="B167" s="379"/>
      <c r="C167" s="305" t="s">
        <v>153</v>
      </c>
      <c r="D167" s="306" t="s">
        <v>3</v>
      </c>
      <c r="E167" s="305" t="s">
        <v>153</v>
      </c>
      <c r="F167" s="306" t="s">
        <v>3</v>
      </c>
      <c r="G167" s="305" t="s">
        <v>153</v>
      </c>
      <c r="H167" s="306" t="s">
        <v>3</v>
      </c>
      <c r="I167" s="305" t="s">
        <v>153</v>
      </c>
      <c r="J167" s="306" t="s">
        <v>3</v>
      </c>
      <c r="K167" s="305" t="s">
        <v>153</v>
      </c>
      <c r="L167" s="306" t="s">
        <v>3</v>
      </c>
      <c r="M167" s="305" t="s">
        <v>153</v>
      </c>
      <c r="N167" s="306" t="s">
        <v>3</v>
      </c>
      <c r="O167" s="305" t="s">
        <v>153</v>
      </c>
      <c r="P167" s="306" t="s">
        <v>3</v>
      </c>
      <c r="Q167" s="380"/>
    </row>
    <row r="168" spans="2:18" ht="24.95" customHeight="1" x14ac:dyDescent="0.25">
      <c r="B168" s="86" t="s">
        <v>20</v>
      </c>
      <c r="C168" s="60" t="s">
        <v>21</v>
      </c>
      <c r="D168" s="60" t="s">
        <v>21</v>
      </c>
      <c r="E168" s="123">
        <f>SUM(E169:E179)</f>
        <v>97284</v>
      </c>
      <c r="F168" s="124">
        <f t="shared" ref="F168:H168" si="91">SUM(F169:F179)</f>
        <v>100.00000000000001</v>
      </c>
      <c r="G168" s="123">
        <f t="shared" ref="G168" si="92">SUM(G169:G179)</f>
        <v>772816</v>
      </c>
      <c r="H168" s="124">
        <f t="shared" si="91"/>
        <v>100.00000000000003</v>
      </c>
      <c r="I168" s="123">
        <f t="shared" ref="I168" si="93">SUM(I169:I179)</f>
        <v>194985</v>
      </c>
      <c r="J168" s="124">
        <f t="shared" ref="J168" si="94">SUM(J169:J179)</f>
        <v>100</v>
      </c>
      <c r="K168" s="123">
        <f t="shared" ref="K168" si="95">SUM(K169:K179)</f>
        <v>226447</v>
      </c>
      <c r="L168" s="124">
        <f t="shared" ref="L168" si="96">SUM(L169:L179)</f>
        <v>99.999999999999986</v>
      </c>
      <c r="M168" s="123">
        <f t="shared" ref="M168" si="97">SUM(M169:M179)</f>
        <v>506435.81449664832</v>
      </c>
      <c r="N168" s="124">
        <f t="shared" ref="N168" si="98">SUM(N169:N179)</f>
        <v>100</v>
      </c>
      <c r="O168" s="60" t="s">
        <v>21</v>
      </c>
      <c r="P168" s="60" t="s">
        <v>21</v>
      </c>
      <c r="Q168" s="138" t="s">
        <v>22</v>
      </c>
    </row>
    <row r="169" spans="2:18" ht="24.95" customHeight="1" x14ac:dyDescent="0.25">
      <c r="B169" s="166" t="s">
        <v>30</v>
      </c>
      <c r="C169" s="8" t="s">
        <v>21</v>
      </c>
      <c r="D169" s="8" t="s">
        <v>21</v>
      </c>
      <c r="E169" s="20">
        <v>257</v>
      </c>
      <c r="F169" s="117">
        <f>+E169/$E$168*100</f>
        <v>0.26417499280457218</v>
      </c>
      <c r="G169" s="20">
        <f t="shared" ref="G169:G179" si="99">+G49-G109</f>
        <v>3632</v>
      </c>
      <c r="H169" s="117">
        <f>+G169/$G$168*100</f>
        <v>0.46996956584749794</v>
      </c>
      <c r="I169" s="20">
        <v>7</v>
      </c>
      <c r="J169" s="117">
        <f>+I169/$I$168*100</f>
        <v>3.5900197451085984E-3</v>
      </c>
      <c r="K169" s="23">
        <v>2786</v>
      </c>
      <c r="L169" s="117">
        <f>+K169/$K$168*100</f>
        <v>1.2303099621544997</v>
      </c>
      <c r="M169" s="23">
        <v>91.008117064128115</v>
      </c>
      <c r="N169" s="117">
        <f>+M169/$M$168*100</f>
        <v>1.7970316170190688E-2</v>
      </c>
      <c r="O169" s="8" t="s">
        <v>21</v>
      </c>
      <c r="P169" s="8" t="s">
        <v>21</v>
      </c>
      <c r="Q169" s="154" t="s">
        <v>31</v>
      </c>
    </row>
    <row r="170" spans="2:18" ht="24.95" customHeight="1" x14ac:dyDescent="0.25">
      <c r="B170" s="166" t="s">
        <v>32</v>
      </c>
      <c r="C170" s="8" t="s">
        <v>21</v>
      </c>
      <c r="D170" s="8" t="s">
        <v>21</v>
      </c>
      <c r="E170" s="20">
        <v>11492</v>
      </c>
      <c r="F170" s="117">
        <f t="shared" ref="F170:F179" si="100">+E170/$E$168*100</f>
        <v>11.812836643230131</v>
      </c>
      <c r="G170" s="20">
        <f t="shared" si="99"/>
        <v>39742</v>
      </c>
      <c r="H170" s="117">
        <f t="shared" ref="H170:H179" si="101">+G170/$G$168*100</f>
        <v>5.1424918738742473</v>
      </c>
      <c r="I170" s="20">
        <v>10975</v>
      </c>
      <c r="J170" s="117">
        <f t="shared" ref="J170:J179" si="102">+I170/$I$168*100</f>
        <v>5.628638100366695</v>
      </c>
      <c r="K170" s="23">
        <v>33162</v>
      </c>
      <c r="L170" s="117">
        <f t="shared" ref="L170:L179" si="103">+K170/$K$168*100</f>
        <v>14.644486347798821</v>
      </c>
      <c r="M170" s="23">
        <v>13765.084116916551</v>
      </c>
      <c r="N170" s="117">
        <f t="shared" ref="N170:N179" si="104">+M170/$M$168*100</f>
        <v>2.7180313324794785</v>
      </c>
      <c r="O170" s="8" t="s">
        <v>21</v>
      </c>
      <c r="P170" s="8" t="s">
        <v>21</v>
      </c>
      <c r="Q170" s="154" t="s">
        <v>33</v>
      </c>
    </row>
    <row r="171" spans="2:18" ht="24.95" customHeight="1" x14ac:dyDescent="0.25">
      <c r="B171" s="166" t="s">
        <v>34</v>
      </c>
      <c r="C171" s="8" t="s">
        <v>21</v>
      </c>
      <c r="D171" s="8" t="s">
        <v>21</v>
      </c>
      <c r="E171" s="20">
        <v>21282</v>
      </c>
      <c r="F171" s="117">
        <f t="shared" si="100"/>
        <v>21.876156408042434</v>
      </c>
      <c r="G171" s="20">
        <f t="shared" si="99"/>
        <v>89362</v>
      </c>
      <c r="H171" s="117">
        <f t="shared" si="101"/>
        <v>11.563166394070516</v>
      </c>
      <c r="I171" s="20">
        <v>54622</v>
      </c>
      <c r="J171" s="117">
        <f t="shared" si="102"/>
        <v>28.013436931045977</v>
      </c>
      <c r="K171" s="23">
        <v>44723</v>
      </c>
      <c r="L171" s="117">
        <f t="shared" si="103"/>
        <v>19.74987524674648</v>
      </c>
      <c r="M171" s="23">
        <v>63001.481718764458</v>
      </c>
      <c r="N171" s="117">
        <f t="shared" si="104"/>
        <v>12.440171077036142</v>
      </c>
      <c r="O171" s="8" t="s">
        <v>21</v>
      </c>
      <c r="P171" s="8" t="s">
        <v>21</v>
      </c>
      <c r="Q171" s="154" t="s">
        <v>35</v>
      </c>
    </row>
    <row r="172" spans="2:18" ht="24.95" customHeight="1" x14ac:dyDescent="0.25">
      <c r="B172" s="166" t="s">
        <v>36</v>
      </c>
      <c r="C172" s="8" t="s">
        <v>21</v>
      </c>
      <c r="D172" s="8" t="s">
        <v>21</v>
      </c>
      <c r="E172" s="20">
        <v>19849</v>
      </c>
      <c r="F172" s="117">
        <f t="shared" si="100"/>
        <v>20.403149541548459</v>
      </c>
      <c r="G172" s="20">
        <f t="shared" si="99"/>
        <v>155499</v>
      </c>
      <c r="H172" s="117">
        <f t="shared" si="101"/>
        <v>20.121089625473594</v>
      </c>
      <c r="I172" s="20">
        <v>44743</v>
      </c>
      <c r="J172" s="117">
        <f t="shared" si="102"/>
        <v>22.946893350770573</v>
      </c>
      <c r="K172" s="23">
        <v>54431</v>
      </c>
      <c r="L172" s="117">
        <f t="shared" si="103"/>
        <v>24.036971123485849</v>
      </c>
      <c r="M172" s="23">
        <v>106376.67737765546</v>
      </c>
      <c r="N172" s="117">
        <f t="shared" si="104"/>
        <v>21.004967329055177</v>
      </c>
      <c r="O172" s="8" t="s">
        <v>21</v>
      </c>
      <c r="P172" s="8" t="s">
        <v>21</v>
      </c>
      <c r="Q172" s="154" t="s">
        <v>37</v>
      </c>
    </row>
    <row r="173" spans="2:18" ht="24.95" customHeight="1" x14ac:dyDescent="0.25">
      <c r="B173" s="166" t="s">
        <v>38</v>
      </c>
      <c r="C173" s="8" t="s">
        <v>21</v>
      </c>
      <c r="D173" s="8" t="s">
        <v>21</v>
      </c>
      <c r="E173" s="20">
        <v>16753</v>
      </c>
      <c r="F173" s="117">
        <f t="shared" si="100"/>
        <v>17.220714608774308</v>
      </c>
      <c r="G173" s="20">
        <f t="shared" si="99"/>
        <v>198355</v>
      </c>
      <c r="H173" s="117">
        <f t="shared" si="101"/>
        <v>25.666523467423037</v>
      </c>
      <c r="I173" s="20">
        <v>35165</v>
      </c>
      <c r="J173" s="117">
        <f t="shared" si="102"/>
        <v>18.034720619534834</v>
      </c>
      <c r="K173" s="23">
        <v>35227</v>
      </c>
      <c r="L173" s="117">
        <f t="shared" si="103"/>
        <v>15.556399510702285</v>
      </c>
      <c r="M173" s="23">
        <v>98577.683264080304</v>
      </c>
      <c r="N173" s="117">
        <f t="shared" si="104"/>
        <v>19.464990516529259</v>
      </c>
      <c r="O173" s="8" t="s">
        <v>21</v>
      </c>
      <c r="P173" s="8" t="s">
        <v>21</v>
      </c>
      <c r="Q173" s="154" t="s">
        <v>39</v>
      </c>
    </row>
    <row r="174" spans="2:18" ht="24.95" customHeight="1" x14ac:dyDescent="0.25">
      <c r="B174" s="166" t="s">
        <v>40</v>
      </c>
      <c r="C174" s="8" t="s">
        <v>21</v>
      </c>
      <c r="D174" s="8" t="s">
        <v>21</v>
      </c>
      <c r="E174" s="20">
        <v>12456</v>
      </c>
      <c r="F174" s="117">
        <f t="shared" si="100"/>
        <v>12.803749845812263</v>
      </c>
      <c r="G174" s="20">
        <f t="shared" si="99"/>
        <v>184379</v>
      </c>
      <c r="H174" s="117">
        <f t="shared" si="101"/>
        <v>23.858072296639822</v>
      </c>
      <c r="I174" s="20">
        <v>23843</v>
      </c>
      <c r="J174" s="117">
        <f t="shared" si="102"/>
        <v>12.228120111803472</v>
      </c>
      <c r="K174" s="23">
        <v>27739</v>
      </c>
      <c r="L174" s="117">
        <f t="shared" si="103"/>
        <v>12.24966548463879</v>
      </c>
      <c r="M174" s="23">
        <v>106002.97596893147</v>
      </c>
      <c r="N174" s="117">
        <f t="shared" si="104"/>
        <v>20.93117685096756</v>
      </c>
      <c r="O174" s="8" t="s">
        <v>21</v>
      </c>
      <c r="P174" s="8" t="s">
        <v>21</v>
      </c>
      <c r="Q174" s="154" t="s">
        <v>41</v>
      </c>
    </row>
    <row r="175" spans="2:18" ht="24.95" customHeight="1" x14ac:dyDescent="0.25">
      <c r="B175" s="166" t="s">
        <v>42</v>
      </c>
      <c r="C175" s="8" t="s">
        <v>21</v>
      </c>
      <c r="D175" s="8" t="s">
        <v>21</v>
      </c>
      <c r="E175" s="20">
        <v>7894</v>
      </c>
      <c r="F175" s="117">
        <f t="shared" si="100"/>
        <v>8.1143867439661204</v>
      </c>
      <c r="G175" s="20">
        <f t="shared" si="99"/>
        <v>67369</v>
      </c>
      <c r="H175" s="117">
        <f t="shared" si="101"/>
        <v>8.7173402206993647</v>
      </c>
      <c r="I175" s="20">
        <v>13100</v>
      </c>
      <c r="J175" s="117">
        <f t="shared" si="102"/>
        <v>6.7184655229889483</v>
      </c>
      <c r="K175" s="23">
        <v>16654</v>
      </c>
      <c r="L175" s="117">
        <f t="shared" si="103"/>
        <v>7.3544802978180321</v>
      </c>
      <c r="M175" s="23">
        <v>62816.391443510009</v>
      </c>
      <c r="N175" s="117">
        <f t="shared" si="104"/>
        <v>12.403623449487643</v>
      </c>
      <c r="O175" s="8" t="s">
        <v>21</v>
      </c>
      <c r="P175" s="8" t="s">
        <v>21</v>
      </c>
      <c r="Q175" s="154" t="s">
        <v>43</v>
      </c>
    </row>
    <row r="176" spans="2:18" ht="24.95" customHeight="1" x14ac:dyDescent="0.25">
      <c r="B176" s="166" t="s">
        <v>44</v>
      </c>
      <c r="C176" s="8" t="s">
        <v>21</v>
      </c>
      <c r="D176" s="8" t="s">
        <v>21</v>
      </c>
      <c r="E176" s="20">
        <v>4343</v>
      </c>
      <c r="F176" s="117">
        <f t="shared" si="100"/>
        <v>4.4642490029192876</v>
      </c>
      <c r="G176" s="20">
        <f t="shared" si="99"/>
        <v>19189</v>
      </c>
      <c r="H176" s="117">
        <f t="shared" si="101"/>
        <v>2.482997246433821</v>
      </c>
      <c r="I176" s="20">
        <v>7738</v>
      </c>
      <c r="J176" s="117">
        <f t="shared" si="102"/>
        <v>3.9685103982357619</v>
      </c>
      <c r="K176" s="23">
        <v>7414</v>
      </c>
      <c r="L176" s="117">
        <f t="shared" si="103"/>
        <v>3.2740552977076316</v>
      </c>
      <c r="M176" s="23">
        <v>33777.232353782725</v>
      </c>
      <c r="N176" s="117">
        <f t="shared" si="104"/>
        <v>6.6695978812940506</v>
      </c>
      <c r="O176" s="8" t="s">
        <v>21</v>
      </c>
      <c r="P176" s="8" t="s">
        <v>21</v>
      </c>
      <c r="Q176" s="154" t="s">
        <v>45</v>
      </c>
    </row>
    <row r="177" spans="2:17" ht="24.95" customHeight="1" x14ac:dyDescent="0.25">
      <c r="B177" s="166" t="s">
        <v>46</v>
      </c>
      <c r="C177" s="8" t="s">
        <v>21</v>
      </c>
      <c r="D177" s="8" t="s">
        <v>21</v>
      </c>
      <c r="E177" s="20">
        <v>2085</v>
      </c>
      <c r="F177" s="117">
        <f t="shared" si="100"/>
        <v>2.1432095719748365</v>
      </c>
      <c r="G177" s="20">
        <f t="shared" si="99"/>
        <v>9624</v>
      </c>
      <c r="H177" s="117">
        <f t="shared" si="101"/>
        <v>1.2453158319703526</v>
      </c>
      <c r="I177" s="20">
        <v>3640</v>
      </c>
      <c r="J177" s="117">
        <f t="shared" si="102"/>
        <v>1.8668102674564708</v>
      </c>
      <c r="K177" s="23">
        <v>2942</v>
      </c>
      <c r="L177" s="117">
        <f t="shared" si="103"/>
        <v>1.2992002543641559</v>
      </c>
      <c r="M177" s="23">
        <v>13289.281153307176</v>
      </c>
      <c r="N177" s="117">
        <f t="shared" si="104"/>
        <v>2.6240800458623816</v>
      </c>
      <c r="O177" s="8" t="s">
        <v>21</v>
      </c>
      <c r="P177" s="8" t="s">
        <v>21</v>
      </c>
      <c r="Q177" s="154" t="s">
        <v>47</v>
      </c>
    </row>
    <row r="178" spans="2:17" ht="24.95" customHeight="1" x14ac:dyDescent="0.25">
      <c r="B178" s="166" t="s">
        <v>48</v>
      </c>
      <c r="C178" s="8" t="s">
        <v>21</v>
      </c>
      <c r="D178" s="8" t="s">
        <v>21</v>
      </c>
      <c r="E178" s="20">
        <v>651</v>
      </c>
      <c r="F178" s="117">
        <f t="shared" si="100"/>
        <v>0.66917478722092016</v>
      </c>
      <c r="G178" s="20">
        <f t="shared" si="99"/>
        <v>4572</v>
      </c>
      <c r="H178" s="117">
        <f t="shared" si="101"/>
        <v>0.59160265833005521</v>
      </c>
      <c r="I178" s="20">
        <v>907</v>
      </c>
      <c r="J178" s="117">
        <f t="shared" si="102"/>
        <v>0.46516398697335692</v>
      </c>
      <c r="K178" s="23">
        <v>650</v>
      </c>
      <c r="L178" s="117">
        <f t="shared" si="103"/>
        <v>0.28704288420690049</v>
      </c>
      <c r="M178" s="23">
        <v>7615.1791466359227</v>
      </c>
      <c r="N178" s="117">
        <f t="shared" si="104"/>
        <v>1.5036810053026615</v>
      </c>
      <c r="O178" s="8" t="s">
        <v>21</v>
      </c>
      <c r="P178" s="8" t="s">
        <v>21</v>
      </c>
      <c r="Q178" s="154" t="s">
        <v>49</v>
      </c>
    </row>
    <row r="179" spans="2:17" ht="24.95" customHeight="1" thickBot="1" x14ac:dyDescent="0.3">
      <c r="B179" s="167" t="s">
        <v>172</v>
      </c>
      <c r="C179" s="116" t="s">
        <v>21</v>
      </c>
      <c r="D179" s="116" t="s">
        <v>21</v>
      </c>
      <c r="E179" s="115">
        <v>222</v>
      </c>
      <c r="F179" s="126">
        <f t="shared" si="100"/>
        <v>0.22819785370667323</v>
      </c>
      <c r="G179" s="115">
        <f t="shared" si="99"/>
        <v>1093</v>
      </c>
      <c r="H179" s="126">
        <f t="shared" si="101"/>
        <v>0.14143081923769693</v>
      </c>
      <c r="I179" s="115">
        <v>245</v>
      </c>
      <c r="J179" s="126">
        <f t="shared" si="102"/>
        <v>0.12565069107880095</v>
      </c>
      <c r="K179" s="131">
        <v>719</v>
      </c>
      <c r="L179" s="126">
        <f t="shared" si="103"/>
        <v>0.31751359037655608</v>
      </c>
      <c r="M179" s="131">
        <v>1122.8198360000788</v>
      </c>
      <c r="N179" s="126">
        <f t="shared" si="104"/>
        <v>0.22171019581544815</v>
      </c>
      <c r="O179" s="116" t="s">
        <v>21</v>
      </c>
      <c r="P179" s="116" t="s">
        <v>21</v>
      </c>
      <c r="Q179" s="155" t="s">
        <v>50</v>
      </c>
    </row>
    <row r="180" spans="2:17" ht="22.5" customHeight="1" x14ac:dyDescent="0.25">
      <c r="B180" s="386" t="s">
        <v>337</v>
      </c>
      <c r="C180" s="386"/>
      <c r="D180" s="386"/>
      <c r="E180" s="386"/>
      <c r="F180" s="386"/>
      <c r="G180" s="386"/>
      <c r="H180" s="386"/>
      <c r="I180" s="20"/>
      <c r="J180" s="387" t="s">
        <v>336</v>
      </c>
      <c r="K180" s="387"/>
      <c r="L180" s="387"/>
      <c r="M180" s="387"/>
      <c r="N180" s="387"/>
      <c r="O180" s="387"/>
      <c r="P180" s="387"/>
      <c r="Q180" s="387"/>
    </row>
  </sheetData>
  <mergeCells count="189">
    <mergeCell ref="B140:H140"/>
    <mergeCell ref="J140:Q140"/>
    <mergeCell ref="B160:H160"/>
    <mergeCell ref="J160:Q160"/>
    <mergeCell ref="B180:H180"/>
    <mergeCell ref="J180:Q180"/>
    <mergeCell ref="B20:H20"/>
    <mergeCell ref="J20:Q20"/>
    <mergeCell ref="B40:H40"/>
    <mergeCell ref="J40:Q40"/>
    <mergeCell ref="B60:H60"/>
    <mergeCell ref="J60:Q60"/>
    <mergeCell ref="B80:H80"/>
    <mergeCell ref="J80:Q80"/>
    <mergeCell ref="B100:H100"/>
    <mergeCell ref="J100:Q100"/>
    <mergeCell ref="C46:D46"/>
    <mergeCell ref="E46:F46"/>
    <mergeCell ref="G46:H46"/>
    <mergeCell ref="I46:J46"/>
    <mergeCell ref="K46:L46"/>
    <mergeCell ref="M46:N46"/>
    <mergeCell ref="O46:P46"/>
    <mergeCell ref="B41:Q41"/>
    <mergeCell ref="B42:Q42"/>
    <mergeCell ref="G44:L44"/>
    <mergeCell ref="C45:D45"/>
    <mergeCell ref="E45:F45"/>
    <mergeCell ref="G45:H45"/>
    <mergeCell ref="I45:J45"/>
    <mergeCell ref="K45:L45"/>
    <mergeCell ref="M45:N45"/>
    <mergeCell ref="O45:P45"/>
    <mergeCell ref="I25:J25"/>
    <mergeCell ref="K25:L25"/>
    <mergeCell ref="M25:N25"/>
    <mergeCell ref="O25:P25"/>
    <mergeCell ref="C26:D26"/>
    <mergeCell ref="E26:F26"/>
    <mergeCell ref="G26:H26"/>
    <mergeCell ref="I26:J26"/>
    <mergeCell ref="K26:L26"/>
    <mergeCell ref="M26:N26"/>
    <mergeCell ref="O26:P26"/>
    <mergeCell ref="O5:P5"/>
    <mergeCell ref="O6:P6"/>
    <mergeCell ref="B61:Q61"/>
    <mergeCell ref="B62:Q62"/>
    <mergeCell ref="B1:Q1"/>
    <mergeCell ref="B2:Q2"/>
    <mergeCell ref="C5:D5"/>
    <mergeCell ref="C6:D6"/>
    <mergeCell ref="E5:F5"/>
    <mergeCell ref="E6:F6"/>
    <mergeCell ref="G5:H5"/>
    <mergeCell ref="G6:H6"/>
    <mergeCell ref="I5:J5"/>
    <mergeCell ref="I6:J6"/>
    <mergeCell ref="K5:L5"/>
    <mergeCell ref="K6:L6"/>
    <mergeCell ref="M5:N5"/>
    <mergeCell ref="M6:N6"/>
    <mergeCell ref="B21:Q21"/>
    <mergeCell ref="B22:Q22"/>
    <mergeCell ref="G24:L24"/>
    <mergeCell ref="C25:D25"/>
    <mergeCell ref="E25:F25"/>
    <mergeCell ref="G25:H25"/>
    <mergeCell ref="B81:Q81"/>
    <mergeCell ref="B82:Q82"/>
    <mergeCell ref="G84:L84"/>
    <mergeCell ref="K65:L65"/>
    <mergeCell ref="M65:N65"/>
    <mergeCell ref="O65:P65"/>
    <mergeCell ref="C66:D66"/>
    <mergeCell ref="E66:F66"/>
    <mergeCell ref="G66:H66"/>
    <mergeCell ref="I66:J66"/>
    <mergeCell ref="K66:L66"/>
    <mergeCell ref="M66:N66"/>
    <mergeCell ref="O66:P66"/>
    <mergeCell ref="C65:D65"/>
    <mergeCell ref="E65:F65"/>
    <mergeCell ref="G65:H65"/>
    <mergeCell ref="I65:J65"/>
    <mergeCell ref="K85:L85"/>
    <mergeCell ref="M85:N85"/>
    <mergeCell ref="O85:P85"/>
    <mergeCell ref="C86:D86"/>
    <mergeCell ref="E86:F86"/>
    <mergeCell ref="G86:H86"/>
    <mergeCell ref="I86:J86"/>
    <mergeCell ref="K86:L86"/>
    <mergeCell ref="M86:N86"/>
    <mergeCell ref="O86:P86"/>
    <mergeCell ref="C85:D85"/>
    <mergeCell ref="E85:F85"/>
    <mergeCell ref="G85:H85"/>
    <mergeCell ref="I85:J85"/>
    <mergeCell ref="B101:Q101"/>
    <mergeCell ref="B102:Q102"/>
    <mergeCell ref="G104:L104"/>
    <mergeCell ref="C105:D105"/>
    <mergeCell ref="E105:F105"/>
    <mergeCell ref="G105:H105"/>
    <mergeCell ref="I105:J105"/>
    <mergeCell ref="K105:L105"/>
    <mergeCell ref="M105:N105"/>
    <mergeCell ref="O105:P105"/>
    <mergeCell ref="O126:P126"/>
    <mergeCell ref="C125:D125"/>
    <mergeCell ref="E125:F125"/>
    <mergeCell ref="G125:H125"/>
    <mergeCell ref="I125:J125"/>
    <mergeCell ref="K125:L125"/>
    <mergeCell ref="G124:L124"/>
    <mergeCell ref="K106:L106"/>
    <mergeCell ref="M106:N106"/>
    <mergeCell ref="M125:N125"/>
    <mergeCell ref="O106:P106"/>
    <mergeCell ref="B121:Q121"/>
    <mergeCell ref="B122:Q122"/>
    <mergeCell ref="B105:B107"/>
    <mergeCell ref="Q105:Q107"/>
    <mergeCell ref="B125:B127"/>
    <mergeCell ref="Q125:Q127"/>
    <mergeCell ref="C106:D106"/>
    <mergeCell ref="E106:F106"/>
    <mergeCell ref="G106:H106"/>
    <mergeCell ref="I106:J106"/>
    <mergeCell ref="B120:H120"/>
    <mergeCell ref="J120:Q120"/>
    <mergeCell ref="G145:H145"/>
    <mergeCell ref="I145:J145"/>
    <mergeCell ref="K145:L145"/>
    <mergeCell ref="M145:N145"/>
    <mergeCell ref="O145:P145"/>
    <mergeCell ref="C146:D146"/>
    <mergeCell ref="E146:F146"/>
    <mergeCell ref="G146:H146"/>
    <mergeCell ref="I146:J146"/>
    <mergeCell ref="G4:L4"/>
    <mergeCell ref="G64:L64"/>
    <mergeCell ref="O165:P165"/>
    <mergeCell ref="C166:D166"/>
    <mergeCell ref="E166:F166"/>
    <mergeCell ref="G166:H166"/>
    <mergeCell ref="I166:J166"/>
    <mergeCell ref="K166:L166"/>
    <mergeCell ref="M166:N166"/>
    <mergeCell ref="O166:P166"/>
    <mergeCell ref="G164:L164"/>
    <mergeCell ref="O146:P146"/>
    <mergeCell ref="B141:Q141"/>
    <mergeCell ref="B142:Q142"/>
    <mergeCell ref="G144:L144"/>
    <mergeCell ref="O125:P125"/>
    <mergeCell ref="C126:D126"/>
    <mergeCell ref="E126:F126"/>
    <mergeCell ref="G126:H126"/>
    <mergeCell ref="I126:J126"/>
    <mergeCell ref="K126:L126"/>
    <mergeCell ref="M126:N126"/>
    <mergeCell ref="C165:D165"/>
    <mergeCell ref="E165:F165"/>
    <mergeCell ref="B145:B147"/>
    <mergeCell ref="Q145:Q147"/>
    <mergeCell ref="B165:B167"/>
    <mergeCell ref="Q165:Q167"/>
    <mergeCell ref="Q5:Q7"/>
    <mergeCell ref="B5:B7"/>
    <mergeCell ref="B25:B27"/>
    <mergeCell ref="Q25:Q27"/>
    <mergeCell ref="B45:B47"/>
    <mergeCell ref="Q45:Q47"/>
    <mergeCell ref="B65:B67"/>
    <mergeCell ref="Q65:Q67"/>
    <mergeCell ref="B85:B87"/>
    <mergeCell ref="Q85:Q87"/>
    <mergeCell ref="G165:H165"/>
    <mergeCell ref="I165:J165"/>
    <mergeCell ref="K165:L165"/>
    <mergeCell ref="K146:L146"/>
    <mergeCell ref="M146:N146"/>
    <mergeCell ref="M165:N165"/>
    <mergeCell ref="B161:Q161"/>
    <mergeCell ref="B162:Q162"/>
    <mergeCell ref="C145:D145"/>
    <mergeCell ref="E145:F145"/>
  </mergeCells>
  <printOptions horizontalCentered="1"/>
  <pageMargins left="0.25" right="0.25" top="0.5" bottom="0.5" header="0.3" footer="0.3"/>
  <pageSetup paperSize="9" orientation="landscape" horizontalDpi="300" verticalDpi="300" r:id="rId1"/>
  <rowBreaks count="8" manualBreakCount="8">
    <brk id="20" min="1" max="16" man="1"/>
    <brk id="40" min="1" max="16" man="1"/>
    <brk id="60" min="1" max="16" man="1"/>
    <brk id="80" min="1" max="16" man="1"/>
    <brk id="100" min="1" max="16" man="1"/>
    <brk id="120" min="1" max="16" man="1"/>
    <brk id="140" min="1" max="16" man="1"/>
    <brk id="160" min="1" max="1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71"/>
  <sheetViews>
    <sheetView rightToLeft="1" view="pageBreakPreview" zoomScale="80" zoomScaleNormal="100" zoomScaleSheetLayoutView="80" workbookViewId="0">
      <selection activeCell="L34" sqref="L34"/>
    </sheetView>
  </sheetViews>
  <sheetFormatPr defaultRowHeight="15" x14ac:dyDescent="0.25"/>
  <cols>
    <col min="1" max="1" width="2.5703125" customWidth="1"/>
    <col min="2" max="2" width="12" customWidth="1"/>
    <col min="3" max="3" width="6" style="18" customWidth="1"/>
    <col min="4" max="4" width="5" style="18" customWidth="1"/>
    <col min="5" max="5" width="12" style="18" bestFit="1" customWidth="1"/>
    <col min="6" max="6" width="7" style="18" bestFit="1" customWidth="1"/>
    <col min="7" max="7" width="11.5703125" style="18" customWidth="1"/>
    <col min="8" max="8" width="7" style="18" bestFit="1" customWidth="1"/>
    <col min="9" max="9" width="10.7109375" style="18" bestFit="1" customWidth="1"/>
    <col min="10" max="10" width="7.28515625" style="18" bestFit="1" customWidth="1"/>
    <col min="11" max="11" width="10.7109375" style="18" bestFit="1" customWidth="1"/>
    <col min="12" max="12" width="7.28515625" style="18" bestFit="1" customWidth="1"/>
    <col min="13" max="13" width="10.7109375" style="18" customWidth="1"/>
    <col min="14" max="14" width="7" style="18" bestFit="1" customWidth="1"/>
    <col min="15" max="15" width="7.85546875" style="18" customWidth="1"/>
    <col min="16" max="16" width="5.7109375" style="18" customWidth="1"/>
    <col min="17" max="17" width="14.85546875" customWidth="1"/>
    <col min="18" max="18" width="14.5703125" customWidth="1"/>
  </cols>
  <sheetData>
    <row r="1" spans="2:19" s="35" customFormat="1" ht="21" x14ac:dyDescent="0.45">
      <c r="B1" s="388" t="s">
        <v>201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6"/>
      <c r="S1" s="36"/>
    </row>
    <row r="2" spans="2:19" s="35" customFormat="1" ht="18.75" x14ac:dyDescent="0.3">
      <c r="B2" s="389" t="s">
        <v>202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6"/>
      <c r="S2" s="36"/>
    </row>
    <row r="3" spans="2:19" x14ac:dyDescent="0.25"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8"/>
      <c r="R3" s="1"/>
    </row>
    <row r="4" spans="2:19" ht="20.25" x14ac:dyDescent="0.25">
      <c r="B4" s="8"/>
      <c r="C4" s="120"/>
      <c r="D4" s="120"/>
      <c r="E4" s="120"/>
      <c r="F4" s="120"/>
      <c r="G4" s="351" t="s">
        <v>285</v>
      </c>
      <c r="H4" s="351"/>
      <c r="I4" s="351"/>
      <c r="J4" s="351"/>
      <c r="K4" s="351"/>
      <c r="L4" s="351"/>
      <c r="M4" s="120"/>
      <c r="N4" s="120"/>
      <c r="O4" s="120"/>
      <c r="P4" s="120"/>
      <c r="Q4" s="121"/>
    </row>
    <row r="5" spans="2:19" ht="39.75" customHeight="1" x14ac:dyDescent="0.25">
      <c r="B5" s="379" t="s">
        <v>4</v>
      </c>
      <c r="C5" s="381" t="s">
        <v>5</v>
      </c>
      <c r="D5" s="381"/>
      <c r="E5" s="381" t="s">
        <v>6</v>
      </c>
      <c r="F5" s="381"/>
      <c r="G5" s="381" t="s">
        <v>7</v>
      </c>
      <c r="H5" s="381"/>
      <c r="I5" s="381" t="s">
        <v>334</v>
      </c>
      <c r="J5" s="381"/>
      <c r="K5" s="381" t="s">
        <v>9</v>
      </c>
      <c r="L5" s="381"/>
      <c r="M5" s="381" t="s">
        <v>10</v>
      </c>
      <c r="N5" s="381"/>
      <c r="O5" s="384" t="s">
        <v>11</v>
      </c>
      <c r="P5" s="384"/>
      <c r="Q5" s="380" t="s">
        <v>12</v>
      </c>
    </row>
    <row r="6" spans="2:19" ht="15.75" x14ac:dyDescent="0.25">
      <c r="B6" s="379"/>
      <c r="C6" s="382" t="s">
        <v>13</v>
      </c>
      <c r="D6" s="382"/>
      <c r="E6" s="382" t="s">
        <v>14</v>
      </c>
      <c r="F6" s="382"/>
      <c r="G6" s="382" t="s">
        <v>15</v>
      </c>
      <c r="H6" s="382"/>
      <c r="I6" s="382" t="s">
        <v>335</v>
      </c>
      <c r="J6" s="382"/>
      <c r="K6" s="382" t="s">
        <v>17</v>
      </c>
      <c r="L6" s="382"/>
      <c r="M6" s="382" t="s">
        <v>18</v>
      </c>
      <c r="N6" s="382"/>
      <c r="O6" s="385" t="s">
        <v>19</v>
      </c>
      <c r="P6" s="385"/>
      <c r="Q6" s="380"/>
    </row>
    <row r="7" spans="2:19" ht="22.5" x14ac:dyDescent="0.25">
      <c r="B7" s="379"/>
      <c r="C7" s="305" t="s">
        <v>153</v>
      </c>
      <c r="D7" s="306" t="s">
        <v>3</v>
      </c>
      <c r="E7" s="305" t="s">
        <v>153</v>
      </c>
      <c r="F7" s="306" t="s">
        <v>3</v>
      </c>
      <c r="G7" s="305" t="s">
        <v>153</v>
      </c>
      <c r="H7" s="306" t="s">
        <v>3</v>
      </c>
      <c r="I7" s="305" t="s">
        <v>153</v>
      </c>
      <c r="J7" s="306" t="s">
        <v>3</v>
      </c>
      <c r="K7" s="305" t="s">
        <v>153</v>
      </c>
      <c r="L7" s="306" t="s">
        <v>3</v>
      </c>
      <c r="M7" s="305" t="s">
        <v>153</v>
      </c>
      <c r="N7" s="306" t="s">
        <v>3</v>
      </c>
      <c r="O7" s="305" t="s">
        <v>153</v>
      </c>
      <c r="P7" s="306" t="s">
        <v>3</v>
      </c>
      <c r="Q7" s="380"/>
    </row>
    <row r="8" spans="2:19" ht="24.95" customHeight="1" x14ac:dyDescent="0.25">
      <c r="B8" s="86" t="s">
        <v>20</v>
      </c>
      <c r="C8" s="60" t="s">
        <v>21</v>
      </c>
      <c r="D8" s="60" t="s">
        <v>21</v>
      </c>
      <c r="E8" s="123">
        <f>SUM(E9:E18)</f>
        <v>769619</v>
      </c>
      <c r="F8" s="124">
        <f>SUM(F9:F18)</f>
        <v>100</v>
      </c>
      <c r="G8" s="123">
        <f t="shared" ref="G8:N8" si="0">SUM(G9:G17)</f>
        <v>11484656</v>
      </c>
      <c r="H8" s="124">
        <f t="shared" si="0"/>
        <v>100.00000000000001</v>
      </c>
      <c r="I8" s="123">
        <f>SUM(I9:I18)</f>
        <v>2101256</v>
      </c>
      <c r="J8" s="124">
        <f>SUM(J9:J18)</f>
        <v>100</v>
      </c>
      <c r="K8" s="123">
        <f t="shared" si="0"/>
        <v>1953628</v>
      </c>
      <c r="L8" s="124">
        <f t="shared" si="0"/>
        <v>100</v>
      </c>
      <c r="M8" s="123">
        <f t="shared" si="0"/>
        <v>2420764.0001876852</v>
      </c>
      <c r="N8" s="124">
        <f t="shared" si="0"/>
        <v>100</v>
      </c>
      <c r="O8" s="60" t="s">
        <v>21</v>
      </c>
      <c r="P8" s="60" t="s">
        <v>21</v>
      </c>
      <c r="Q8" s="138" t="s">
        <v>22</v>
      </c>
    </row>
    <row r="9" spans="2:19" ht="24.95" customHeight="1" x14ac:dyDescent="0.25">
      <c r="B9" s="159" t="s">
        <v>51</v>
      </c>
      <c r="C9" s="262" t="s">
        <v>21</v>
      </c>
      <c r="D9" s="263" t="s">
        <v>21</v>
      </c>
      <c r="E9" s="276">
        <v>31908</v>
      </c>
      <c r="F9" s="265">
        <f>+E9/$E$8*100</f>
        <v>4.1459475402764223</v>
      </c>
      <c r="G9" s="266">
        <v>116387</v>
      </c>
      <c r="H9" s="265">
        <f t="shared" ref="H9:H17" si="1">+G9/$G$8*100</f>
        <v>1.0134130269117334</v>
      </c>
      <c r="I9" s="264">
        <v>25273</v>
      </c>
      <c r="J9" s="265">
        <f>+I9/$I$8*100</f>
        <v>1.2027568273451688</v>
      </c>
      <c r="K9" s="267">
        <v>28795</v>
      </c>
      <c r="L9" s="265">
        <f>+K9/$K$8*100</f>
        <v>1.473924411402785</v>
      </c>
      <c r="M9" s="267">
        <v>177279.16425835688</v>
      </c>
      <c r="N9" s="265">
        <f>+M9/$M$8*100</f>
        <v>7.3232733238189338</v>
      </c>
      <c r="O9" s="263" t="s">
        <v>21</v>
      </c>
      <c r="P9" s="268" t="s">
        <v>21</v>
      </c>
      <c r="Q9" s="260" t="s">
        <v>52</v>
      </c>
    </row>
    <row r="10" spans="2:19" ht="24.95" customHeight="1" x14ac:dyDescent="0.25">
      <c r="B10" s="159" t="s">
        <v>53</v>
      </c>
      <c r="C10" s="262" t="s">
        <v>21</v>
      </c>
      <c r="D10" s="263" t="s">
        <v>21</v>
      </c>
      <c r="E10" s="276">
        <v>200705</v>
      </c>
      <c r="F10" s="265">
        <f t="shared" ref="F10:F18" si="2">+E10/$E$8*100</f>
        <v>26.078488187012017</v>
      </c>
      <c r="G10" s="266">
        <v>910780</v>
      </c>
      <c r="H10" s="265">
        <f t="shared" si="1"/>
        <v>7.93040731912214</v>
      </c>
      <c r="I10" s="264">
        <v>458643</v>
      </c>
      <c r="J10" s="265">
        <f t="shared" ref="J10:J18" si="3">+I10/$I$8*100</f>
        <v>21.82708817964113</v>
      </c>
      <c r="K10" s="267">
        <v>227604</v>
      </c>
      <c r="L10" s="265">
        <f t="shared" ref="L10:L17" si="4">+K10/$K$8*100</f>
        <v>11.650324422049643</v>
      </c>
      <c r="M10" s="267">
        <v>85460.476671525612</v>
      </c>
      <c r="N10" s="265">
        <f t="shared" ref="N10:N17" si="5">+M10/$M$8*100</f>
        <v>3.5303101279141518</v>
      </c>
      <c r="O10" s="263" t="s">
        <v>21</v>
      </c>
      <c r="P10" s="268" t="s">
        <v>21</v>
      </c>
      <c r="Q10" s="260" t="s">
        <v>54</v>
      </c>
    </row>
    <row r="11" spans="2:19" ht="24.95" customHeight="1" x14ac:dyDescent="0.25">
      <c r="B11" s="159" t="s">
        <v>55</v>
      </c>
      <c r="C11" s="262" t="s">
        <v>21</v>
      </c>
      <c r="D11" s="263" t="s">
        <v>21</v>
      </c>
      <c r="E11" s="276">
        <v>108965</v>
      </c>
      <c r="F11" s="265">
        <f t="shared" si="2"/>
        <v>14.158304303817863</v>
      </c>
      <c r="G11" s="266">
        <v>1606410</v>
      </c>
      <c r="H11" s="265">
        <f t="shared" si="1"/>
        <v>13.987445509904695</v>
      </c>
      <c r="I11" s="264">
        <v>163034</v>
      </c>
      <c r="J11" s="265">
        <f t="shared" si="3"/>
        <v>7.758883258394027</v>
      </c>
      <c r="K11" s="267">
        <v>415771</v>
      </c>
      <c r="L11" s="265">
        <f t="shared" si="4"/>
        <v>21.281994320310723</v>
      </c>
      <c r="M11" s="267">
        <v>563928.43678018812</v>
      </c>
      <c r="N11" s="265">
        <f t="shared" si="5"/>
        <v>23.295473525567381</v>
      </c>
      <c r="O11" s="263" t="s">
        <v>21</v>
      </c>
      <c r="P11" s="268" t="s">
        <v>21</v>
      </c>
      <c r="Q11" s="260" t="s">
        <v>56</v>
      </c>
    </row>
    <row r="12" spans="2:19" ht="24.95" customHeight="1" x14ac:dyDescent="0.25">
      <c r="B12" s="159" t="s">
        <v>57</v>
      </c>
      <c r="C12" s="262" t="s">
        <v>21</v>
      </c>
      <c r="D12" s="263" t="s">
        <v>21</v>
      </c>
      <c r="E12" s="276">
        <v>110710</v>
      </c>
      <c r="F12" s="265">
        <f t="shared" si="2"/>
        <v>14.385039870377419</v>
      </c>
      <c r="G12" s="266">
        <v>2117470</v>
      </c>
      <c r="H12" s="265">
        <f t="shared" si="1"/>
        <v>18.437382887219261</v>
      </c>
      <c r="I12" s="264">
        <v>636621</v>
      </c>
      <c r="J12" s="265">
        <f t="shared" si="3"/>
        <v>30.297165124097209</v>
      </c>
      <c r="K12" s="267">
        <v>536617</v>
      </c>
      <c r="L12" s="265">
        <f t="shared" si="4"/>
        <v>27.467716474170107</v>
      </c>
      <c r="M12" s="267">
        <v>760924.21060943464</v>
      </c>
      <c r="N12" s="265">
        <f t="shared" si="5"/>
        <v>31.433225649028124</v>
      </c>
      <c r="O12" s="263" t="s">
        <v>21</v>
      </c>
      <c r="P12" s="268" t="s">
        <v>21</v>
      </c>
      <c r="Q12" s="260" t="s">
        <v>58</v>
      </c>
    </row>
    <row r="13" spans="2:19" ht="24.95" customHeight="1" x14ac:dyDescent="0.25">
      <c r="B13" s="159" t="s">
        <v>59</v>
      </c>
      <c r="C13" s="262" t="s">
        <v>21</v>
      </c>
      <c r="D13" s="263" t="s">
        <v>21</v>
      </c>
      <c r="E13" s="276">
        <v>168165</v>
      </c>
      <c r="F13" s="265">
        <f t="shared" si="2"/>
        <v>21.850422091970181</v>
      </c>
      <c r="G13" s="266">
        <v>2916682</v>
      </c>
      <c r="H13" s="265">
        <f t="shared" si="1"/>
        <v>25.396337513287293</v>
      </c>
      <c r="I13" s="264">
        <v>294734</v>
      </c>
      <c r="J13" s="265">
        <f t="shared" si="3"/>
        <v>14.026563160319352</v>
      </c>
      <c r="K13" s="267">
        <v>354209</v>
      </c>
      <c r="L13" s="265">
        <f t="shared" si="4"/>
        <v>18.130831458189583</v>
      </c>
      <c r="M13" s="267">
        <v>306784.34113652038</v>
      </c>
      <c r="N13" s="265">
        <f t="shared" si="5"/>
        <v>12.673037979445123</v>
      </c>
      <c r="O13" s="263" t="s">
        <v>21</v>
      </c>
      <c r="P13" s="268" t="s">
        <v>21</v>
      </c>
      <c r="Q13" s="260" t="s">
        <v>268</v>
      </c>
    </row>
    <row r="14" spans="2:19" ht="24.95" customHeight="1" x14ac:dyDescent="0.25">
      <c r="B14" s="159" t="s">
        <v>60</v>
      </c>
      <c r="C14" s="262" t="s">
        <v>21</v>
      </c>
      <c r="D14" s="263" t="s">
        <v>21</v>
      </c>
      <c r="E14" s="276">
        <v>73716</v>
      </c>
      <c r="F14" s="265">
        <f t="shared" si="2"/>
        <v>9.5782458593148032</v>
      </c>
      <c r="G14" s="266">
        <v>810966</v>
      </c>
      <c r="H14" s="265">
        <f t="shared" si="1"/>
        <v>7.0612998769836901</v>
      </c>
      <c r="I14" s="264">
        <v>87711</v>
      </c>
      <c r="J14" s="265">
        <f t="shared" si="3"/>
        <v>4.1742177059815653</v>
      </c>
      <c r="K14" s="267">
        <v>76719</v>
      </c>
      <c r="L14" s="265">
        <f t="shared" si="4"/>
        <v>3.927001455753091</v>
      </c>
      <c r="M14" s="267">
        <v>113700.17000733216</v>
      </c>
      <c r="N14" s="265">
        <f t="shared" si="5"/>
        <v>4.6968713182498094</v>
      </c>
      <c r="O14" s="263" t="s">
        <v>21</v>
      </c>
      <c r="P14" s="268" t="s">
        <v>21</v>
      </c>
      <c r="Q14" s="260" t="s">
        <v>61</v>
      </c>
    </row>
    <row r="15" spans="2:19" ht="24.95" customHeight="1" x14ac:dyDescent="0.25">
      <c r="B15" s="159" t="s">
        <v>62</v>
      </c>
      <c r="C15" s="262" t="s">
        <v>21</v>
      </c>
      <c r="D15" s="263" t="s">
        <v>21</v>
      </c>
      <c r="E15" s="276">
        <v>56218</v>
      </c>
      <c r="F15" s="265">
        <f t="shared" si="2"/>
        <v>7.3046533414585655</v>
      </c>
      <c r="G15" s="266">
        <v>2712042</v>
      </c>
      <c r="H15" s="265">
        <f t="shared" si="1"/>
        <v>23.614481792053677</v>
      </c>
      <c r="I15" s="264">
        <v>174077</v>
      </c>
      <c r="J15" s="265">
        <f t="shared" si="3"/>
        <v>8.2844260765941904</v>
      </c>
      <c r="K15" s="267">
        <v>284044</v>
      </c>
      <c r="L15" s="265">
        <f t="shared" si="4"/>
        <v>14.539308404670695</v>
      </c>
      <c r="M15" s="267">
        <v>384864.1579397227</v>
      </c>
      <c r="N15" s="265">
        <f t="shared" si="5"/>
        <v>15.898458416842107</v>
      </c>
      <c r="O15" s="263" t="s">
        <v>21</v>
      </c>
      <c r="P15" s="268" t="s">
        <v>21</v>
      </c>
      <c r="Q15" s="260" t="s">
        <v>269</v>
      </c>
    </row>
    <row r="16" spans="2:19" ht="24.95" customHeight="1" x14ac:dyDescent="0.25">
      <c r="B16" s="159" t="s">
        <v>63</v>
      </c>
      <c r="C16" s="262" t="s">
        <v>21</v>
      </c>
      <c r="D16" s="263" t="s">
        <v>21</v>
      </c>
      <c r="E16" s="276">
        <v>17343</v>
      </c>
      <c r="F16" s="265">
        <f t="shared" si="2"/>
        <v>2.2534526824311771</v>
      </c>
      <c r="G16" s="266">
        <v>195925</v>
      </c>
      <c r="H16" s="265">
        <f t="shared" si="1"/>
        <v>1.7059718636761954</v>
      </c>
      <c r="I16" s="264">
        <v>20869</v>
      </c>
      <c r="J16" s="265">
        <f t="shared" si="3"/>
        <v>0.99316789577281395</v>
      </c>
      <c r="K16" s="267">
        <v>23892</v>
      </c>
      <c r="L16" s="265">
        <f t="shared" si="4"/>
        <v>1.2229554449465301</v>
      </c>
      <c r="M16" s="267">
        <v>20129.105681078334</v>
      </c>
      <c r="N16" s="265">
        <f t="shared" si="5"/>
        <v>0.83151871390675403</v>
      </c>
      <c r="O16" s="263" t="s">
        <v>21</v>
      </c>
      <c r="P16" s="268" t="s">
        <v>21</v>
      </c>
      <c r="Q16" s="260" t="s">
        <v>270</v>
      </c>
    </row>
    <row r="17" spans="2:19" ht="24.95" customHeight="1" x14ac:dyDescent="0.25">
      <c r="B17" s="159" t="s">
        <v>64</v>
      </c>
      <c r="C17" s="262" t="s">
        <v>21</v>
      </c>
      <c r="D17" s="263" t="s">
        <v>21</v>
      </c>
      <c r="E17" s="276">
        <v>1767</v>
      </c>
      <c r="F17" s="265">
        <f t="shared" si="2"/>
        <v>0.22959412384569508</v>
      </c>
      <c r="G17" s="266">
        <v>97994</v>
      </c>
      <c r="H17" s="265">
        <f t="shared" si="1"/>
        <v>0.85326021084131731</v>
      </c>
      <c r="I17" s="264">
        <v>3762</v>
      </c>
      <c r="J17" s="265">
        <f t="shared" si="3"/>
        <v>0.17903577669736576</v>
      </c>
      <c r="K17" s="267">
        <v>5977</v>
      </c>
      <c r="L17" s="265">
        <f t="shared" si="4"/>
        <v>0.3059436085068396</v>
      </c>
      <c r="M17" s="267">
        <v>7693.9371035261547</v>
      </c>
      <c r="N17" s="265">
        <f t="shared" si="5"/>
        <v>0.31783094522760719</v>
      </c>
      <c r="O17" s="263" t="s">
        <v>21</v>
      </c>
      <c r="P17" s="268" t="s">
        <v>21</v>
      </c>
      <c r="Q17" s="260" t="s">
        <v>65</v>
      </c>
    </row>
    <row r="18" spans="2:19" ht="24.95" customHeight="1" thickBot="1" x14ac:dyDescent="0.3">
      <c r="B18" s="160" t="s">
        <v>299</v>
      </c>
      <c r="C18" s="116" t="s">
        <v>21</v>
      </c>
      <c r="D18" s="116" t="s">
        <v>21</v>
      </c>
      <c r="E18" s="277">
        <v>122</v>
      </c>
      <c r="F18" s="307">
        <f t="shared" si="2"/>
        <v>1.5851999495854443E-2</v>
      </c>
      <c r="G18" s="179" t="s">
        <v>168</v>
      </c>
      <c r="H18" s="211" t="s">
        <v>168</v>
      </c>
      <c r="I18" s="115">
        <v>236532</v>
      </c>
      <c r="J18" s="307">
        <f t="shared" si="3"/>
        <v>11.256695995157182</v>
      </c>
      <c r="K18" s="179" t="s">
        <v>168</v>
      </c>
      <c r="L18" s="211" t="s">
        <v>168</v>
      </c>
      <c r="M18" s="179" t="s">
        <v>168</v>
      </c>
      <c r="N18" s="211" t="s">
        <v>168</v>
      </c>
      <c r="O18" s="308" t="s">
        <v>21</v>
      </c>
      <c r="P18" s="309" t="s">
        <v>21</v>
      </c>
      <c r="Q18" s="261" t="s">
        <v>300</v>
      </c>
    </row>
    <row r="19" spans="2:19" ht="25.5" customHeight="1" x14ac:dyDescent="0.25">
      <c r="B19" s="386" t="s">
        <v>337</v>
      </c>
      <c r="C19" s="386"/>
      <c r="D19" s="386"/>
      <c r="E19" s="386"/>
      <c r="F19" s="386"/>
      <c r="G19" s="386"/>
      <c r="H19" s="386"/>
      <c r="I19" s="20"/>
      <c r="J19" s="387" t="s">
        <v>336</v>
      </c>
      <c r="K19" s="387"/>
      <c r="L19" s="387"/>
      <c r="M19" s="387"/>
      <c r="N19" s="387"/>
      <c r="O19" s="387"/>
      <c r="P19" s="387"/>
      <c r="Q19" s="387"/>
    </row>
    <row r="20" spans="2:19" s="134" customFormat="1" ht="21" x14ac:dyDescent="0.45">
      <c r="B20" s="388" t="s">
        <v>204</v>
      </c>
      <c r="C20" s="388"/>
      <c r="D20" s="388"/>
      <c r="E20" s="388"/>
      <c r="F20" s="388"/>
      <c r="G20" s="388"/>
      <c r="H20" s="388"/>
      <c r="I20" s="388"/>
      <c r="J20" s="388"/>
      <c r="K20" s="388"/>
      <c r="L20" s="388"/>
      <c r="M20" s="388"/>
      <c r="N20" s="388"/>
      <c r="O20" s="388"/>
      <c r="P20" s="388"/>
      <c r="Q20" s="388"/>
      <c r="R20" s="133"/>
      <c r="S20" s="133"/>
    </row>
    <row r="21" spans="2:19" s="134" customFormat="1" ht="18.75" x14ac:dyDescent="0.3">
      <c r="B21" s="389" t="s">
        <v>203</v>
      </c>
      <c r="C21" s="389"/>
      <c r="D21" s="389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89"/>
      <c r="P21" s="389"/>
      <c r="Q21" s="389"/>
      <c r="R21" s="133"/>
      <c r="S21" s="133"/>
    </row>
    <row r="22" spans="2:19" s="35" customFormat="1" ht="18.75" x14ac:dyDescent="0.3"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36"/>
      <c r="S22" s="36"/>
    </row>
    <row r="23" spans="2:19" ht="15.75" customHeight="1" x14ac:dyDescent="0.25">
      <c r="B23" s="8"/>
      <c r="C23" s="120"/>
      <c r="D23" s="120"/>
      <c r="E23" s="120"/>
      <c r="F23" s="120"/>
      <c r="G23" s="351" t="s">
        <v>157</v>
      </c>
      <c r="H23" s="351"/>
      <c r="I23" s="351"/>
      <c r="J23" s="351"/>
      <c r="K23" s="351"/>
      <c r="L23" s="351"/>
      <c r="M23" s="120"/>
      <c r="N23" s="120"/>
      <c r="O23" s="120"/>
      <c r="P23" s="120"/>
      <c r="Q23" s="121"/>
    </row>
    <row r="24" spans="2:19" ht="30.75" customHeight="1" x14ac:dyDescent="0.25">
      <c r="B24" s="379" t="s">
        <v>4</v>
      </c>
      <c r="C24" s="381" t="s">
        <v>5</v>
      </c>
      <c r="D24" s="381"/>
      <c r="E24" s="381" t="s">
        <v>6</v>
      </c>
      <c r="F24" s="381"/>
      <c r="G24" s="381" t="s">
        <v>7</v>
      </c>
      <c r="H24" s="381"/>
      <c r="I24" s="381" t="s">
        <v>334</v>
      </c>
      <c r="J24" s="381"/>
      <c r="K24" s="381" t="s">
        <v>9</v>
      </c>
      <c r="L24" s="381"/>
      <c r="M24" s="381" t="s">
        <v>10</v>
      </c>
      <c r="N24" s="381"/>
      <c r="O24" s="384" t="s">
        <v>11</v>
      </c>
      <c r="P24" s="384"/>
      <c r="Q24" s="380" t="s">
        <v>12</v>
      </c>
    </row>
    <row r="25" spans="2:19" ht="15.75" x14ac:dyDescent="0.25">
      <c r="B25" s="379"/>
      <c r="C25" s="382" t="s">
        <v>13</v>
      </c>
      <c r="D25" s="382"/>
      <c r="E25" s="382" t="s">
        <v>14</v>
      </c>
      <c r="F25" s="382"/>
      <c r="G25" s="382" t="s">
        <v>15</v>
      </c>
      <c r="H25" s="382"/>
      <c r="I25" s="382" t="s">
        <v>335</v>
      </c>
      <c r="J25" s="382"/>
      <c r="K25" s="382" t="s">
        <v>17</v>
      </c>
      <c r="L25" s="382"/>
      <c r="M25" s="382" t="s">
        <v>18</v>
      </c>
      <c r="N25" s="382"/>
      <c r="O25" s="385" t="s">
        <v>19</v>
      </c>
      <c r="P25" s="385"/>
      <c r="Q25" s="380"/>
    </row>
    <row r="26" spans="2:19" ht="22.5" x14ac:dyDescent="0.25">
      <c r="B26" s="379"/>
      <c r="C26" s="305" t="s">
        <v>153</v>
      </c>
      <c r="D26" s="306" t="s">
        <v>3</v>
      </c>
      <c r="E26" s="305" t="s">
        <v>153</v>
      </c>
      <c r="F26" s="306" t="s">
        <v>3</v>
      </c>
      <c r="G26" s="305" t="s">
        <v>153</v>
      </c>
      <c r="H26" s="306" t="s">
        <v>3</v>
      </c>
      <c r="I26" s="305" t="s">
        <v>153</v>
      </c>
      <c r="J26" s="306" t="s">
        <v>3</v>
      </c>
      <c r="K26" s="305" t="s">
        <v>153</v>
      </c>
      <c r="L26" s="306" t="s">
        <v>3</v>
      </c>
      <c r="M26" s="305" t="s">
        <v>153</v>
      </c>
      <c r="N26" s="306" t="s">
        <v>3</v>
      </c>
      <c r="O26" s="305" t="s">
        <v>153</v>
      </c>
      <c r="P26" s="306" t="s">
        <v>3</v>
      </c>
      <c r="Q26" s="380"/>
    </row>
    <row r="27" spans="2:19" ht="24.95" customHeight="1" x14ac:dyDescent="0.25">
      <c r="B27" s="53" t="s">
        <v>20</v>
      </c>
      <c r="C27" s="60" t="s">
        <v>21</v>
      </c>
      <c r="D27" s="60" t="s">
        <v>21</v>
      </c>
      <c r="E27" s="123">
        <f>SUM(E28:E37)</f>
        <v>608148</v>
      </c>
      <c r="F27" s="124">
        <f>SUM(F28:F37)</f>
        <v>100.00000000000001</v>
      </c>
      <c r="G27" s="123">
        <f t="shared" ref="G27:N27" si="6">SUM(G28:G36)</f>
        <v>9895479</v>
      </c>
      <c r="H27" s="124">
        <f t="shared" si="6"/>
        <v>100.00000000000001</v>
      </c>
      <c r="I27" s="123">
        <f>SUM(I28:I37)</f>
        <v>1776194</v>
      </c>
      <c r="J27" s="124">
        <f>SUM(J28:J37)</f>
        <v>100</v>
      </c>
      <c r="K27" s="123">
        <f t="shared" si="6"/>
        <v>1692859</v>
      </c>
      <c r="L27" s="124">
        <f t="shared" si="6"/>
        <v>99.999999999999986</v>
      </c>
      <c r="M27" s="123">
        <f t="shared" si="6"/>
        <v>1765046.3894885723</v>
      </c>
      <c r="N27" s="124">
        <f t="shared" si="6"/>
        <v>99.999999999999986</v>
      </c>
      <c r="O27" s="60" t="s">
        <v>21</v>
      </c>
      <c r="P27" s="60" t="s">
        <v>21</v>
      </c>
      <c r="Q27" s="138" t="s">
        <v>22</v>
      </c>
    </row>
    <row r="28" spans="2:19" ht="24.95" customHeight="1" x14ac:dyDescent="0.25">
      <c r="B28" s="159" t="s">
        <v>51</v>
      </c>
      <c r="C28" s="8" t="s">
        <v>21</v>
      </c>
      <c r="D28" s="8" t="s">
        <v>21</v>
      </c>
      <c r="E28" s="20">
        <v>22078</v>
      </c>
      <c r="F28" s="117">
        <f>+E28/$E$27*100</f>
        <v>3.6303662924156619</v>
      </c>
      <c r="G28" s="20">
        <v>99372</v>
      </c>
      <c r="H28" s="117">
        <f>+G28/$G$27*100</f>
        <v>1.0042161678075412</v>
      </c>
      <c r="I28" s="20">
        <v>22339</v>
      </c>
      <c r="J28" s="117">
        <f>+I28/$I$27*100</f>
        <v>1.2576891938605805</v>
      </c>
      <c r="K28" s="23">
        <v>26882</v>
      </c>
      <c r="L28" s="117">
        <f>+K28/$K$27*100</f>
        <v>1.587964502654976</v>
      </c>
      <c r="M28" s="23">
        <v>162843.373396079</v>
      </c>
      <c r="N28" s="117">
        <f>+M28/$M$27*100</f>
        <v>9.2260109629902338</v>
      </c>
      <c r="O28" s="8" t="s">
        <v>21</v>
      </c>
      <c r="P28" s="8" t="s">
        <v>21</v>
      </c>
      <c r="Q28" s="260" t="s">
        <v>52</v>
      </c>
    </row>
    <row r="29" spans="2:19" ht="24.95" customHeight="1" x14ac:dyDescent="0.25">
      <c r="B29" s="159" t="s">
        <v>53</v>
      </c>
      <c r="C29" s="8" t="s">
        <v>21</v>
      </c>
      <c r="D29" s="8" t="s">
        <v>21</v>
      </c>
      <c r="E29" s="20">
        <v>155496</v>
      </c>
      <c r="F29" s="117">
        <f t="shared" ref="F29:F37" si="7">+E29/$E$27*100</f>
        <v>25.568776021626316</v>
      </c>
      <c r="G29" s="20">
        <v>732528</v>
      </c>
      <c r="H29" s="117">
        <f t="shared" ref="H29:H36" si="8">+G29/$G$27*100</f>
        <v>7.4026532722670622</v>
      </c>
      <c r="I29" s="20">
        <v>406203</v>
      </c>
      <c r="J29" s="117">
        <f t="shared" ref="J29:J37" si="9">+I29/$I$27*100</f>
        <v>22.869292430894372</v>
      </c>
      <c r="K29" s="23">
        <v>199240</v>
      </c>
      <c r="L29" s="117">
        <f t="shared" ref="L29:L36" si="10">+K29/$K$27*100</f>
        <v>11.769438565172882</v>
      </c>
      <c r="M29" s="23">
        <v>59969.974479686367</v>
      </c>
      <c r="N29" s="117">
        <f t="shared" ref="N29:N36" si="11">+M29/$M$27*100</f>
        <v>3.3976429649003643</v>
      </c>
      <c r="O29" s="8" t="s">
        <v>21</v>
      </c>
      <c r="P29" s="8" t="s">
        <v>21</v>
      </c>
      <c r="Q29" s="260" t="s">
        <v>54</v>
      </c>
    </row>
    <row r="30" spans="2:19" ht="24.95" customHeight="1" x14ac:dyDescent="0.25">
      <c r="B30" s="159" t="s">
        <v>55</v>
      </c>
      <c r="C30" s="8" t="s">
        <v>21</v>
      </c>
      <c r="D30" s="8" t="s">
        <v>21</v>
      </c>
      <c r="E30" s="20">
        <v>98280</v>
      </c>
      <c r="F30" s="117">
        <f t="shared" si="7"/>
        <v>16.160539868584621</v>
      </c>
      <c r="G30" s="20">
        <v>1400851</v>
      </c>
      <c r="H30" s="117">
        <f t="shared" si="8"/>
        <v>14.156474891210422</v>
      </c>
      <c r="I30" s="20">
        <v>142902</v>
      </c>
      <c r="J30" s="117">
        <f t="shared" si="9"/>
        <v>8.0454049501349516</v>
      </c>
      <c r="K30" s="23">
        <v>362462</v>
      </c>
      <c r="L30" s="117">
        <f t="shared" si="10"/>
        <v>21.411233894848891</v>
      </c>
      <c r="M30" s="23">
        <v>449075.36035810952</v>
      </c>
      <c r="N30" s="117">
        <f t="shared" si="11"/>
        <v>25.442694482847589</v>
      </c>
      <c r="O30" s="8" t="s">
        <v>21</v>
      </c>
      <c r="P30" s="8" t="s">
        <v>21</v>
      </c>
      <c r="Q30" s="260" t="s">
        <v>56</v>
      </c>
    </row>
    <row r="31" spans="2:19" ht="24.95" customHeight="1" x14ac:dyDescent="0.25">
      <c r="B31" s="159" t="s">
        <v>57</v>
      </c>
      <c r="C31" s="8" t="s">
        <v>21</v>
      </c>
      <c r="D31" s="8" t="s">
        <v>21</v>
      </c>
      <c r="E31" s="20">
        <v>92212</v>
      </c>
      <c r="F31" s="117">
        <f t="shared" si="7"/>
        <v>15.162756434289021</v>
      </c>
      <c r="G31" s="20">
        <v>1886448</v>
      </c>
      <c r="H31" s="117">
        <f t="shared" si="8"/>
        <v>19.063736075838271</v>
      </c>
      <c r="I31" s="20">
        <v>567403</v>
      </c>
      <c r="J31" s="117">
        <f t="shared" si="9"/>
        <v>31.94487764287009</v>
      </c>
      <c r="K31" s="23">
        <v>491066</v>
      </c>
      <c r="L31" s="117">
        <f t="shared" si="10"/>
        <v>29.008086320242853</v>
      </c>
      <c r="M31" s="23">
        <v>602771.6225526568</v>
      </c>
      <c r="N31" s="117">
        <f t="shared" si="11"/>
        <v>34.150469140208365</v>
      </c>
      <c r="O31" s="8" t="s">
        <v>21</v>
      </c>
      <c r="P31" s="8" t="s">
        <v>21</v>
      </c>
      <c r="Q31" s="260" t="s">
        <v>58</v>
      </c>
    </row>
    <row r="32" spans="2:19" ht="24.95" customHeight="1" x14ac:dyDescent="0.25">
      <c r="B32" s="159" t="s">
        <v>59</v>
      </c>
      <c r="C32" s="8" t="s">
        <v>21</v>
      </c>
      <c r="D32" s="8" t="s">
        <v>21</v>
      </c>
      <c r="E32" s="20">
        <v>132739</v>
      </c>
      <c r="F32" s="117">
        <f t="shared" si="7"/>
        <v>21.826759275702624</v>
      </c>
      <c r="G32" s="20">
        <v>2742596</v>
      </c>
      <c r="H32" s="117">
        <f t="shared" si="8"/>
        <v>27.715646710987919</v>
      </c>
      <c r="I32" s="20">
        <v>270842</v>
      </c>
      <c r="J32" s="117">
        <f t="shared" si="9"/>
        <v>15.248446960185655</v>
      </c>
      <c r="K32" s="23">
        <v>312607</v>
      </c>
      <c r="L32" s="117">
        <f t="shared" si="10"/>
        <v>18.466216028623766</v>
      </c>
      <c r="M32" s="23">
        <v>228494.78756652508</v>
      </c>
      <c r="N32" s="117">
        <f t="shared" si="11"/>
        <v>12.945540067801401</v>
      </c>
      <c r="O32" s="8" t="s">
        <v>21</v>
      </c>
      <c r="P32" s="8" t="s">
        <v>21</v>
      </c>
      <c r="Q32" s="260" t="s">
        <v>268</v>
      </c>
    </row>
    <row r="33" spans="2:19" ht="24.95" customHeight="1" x14ac:dyDescent="0.25">
      <c r="B33" s="159" t="s">
        <v>60</v>
      </c>
      <c r="C33" s="8" t="s">
        <v>21</v>
      </c>
      <c r="D33" s="8" t="s">
        <v>21</v>
      </c>
      <c r="E33" s="20">
        <v>54799</v>
      </c>
      <c r="F33" s="117">
        <f t="shared" si="7"/>
        <v>9.0108000026309387</v>
      </c>
      <c r="G33" s="20">
        <v>664824</v>
      </c>
      <c r="H33" s="117">
        <f t="shared" si="8"/>
        <v>6.7184620370575292</v>
      </c>
      <c r="I33" s="20">
        <v>59301</v>
      </c>
      <c r="J33" s="117">
        <f t="shared" si="9"/>
        <v>3.3386555747851867</v>
      </c>
      <c r="K33" s="23">
        <v>65947</v>
      </c>
      <c r="L33" s="117">
        <f t="shared" si="10"/>
        <v>3.8955991018744029</v>
      </c>
      <c r="M33" s="23">
        <v>60330.082611290112</v>
      </c>
      <c r="N33" s="117">
        <f t="shared" si="11"/>
        <v>3.4180451556727038</v>
      </c>
      <c r="O33" s="8" t="s">
        <v>21</v>
      </c>
      <c r="P33" s="8" t="s">
        <v>21</v>
      </c>
      <c r="Q33" s="260" t="s">
        <v>61</v>
      </c>
    </row>
    <row r="34" spans="2:19" ht="24.95" customHeight="1" x14ac:dyDescent="0.25">
      <c r="B34" s="159" t="s">
        <v>62</v>
      </c>
      <c r="C34" s="8" t="s">
        <v>21</v>
      </c>
      <c r="D34" s="8" t="s">
        <v>21</v>
      </c>
      <c r="E34" s="20">
        <v>37830</v>
      </c>
      <c r="F34" s="117">
        <f t="shared" si="7"/>
        <v>6.2205252668758257</v>
      </c>
      <c r="G34" s="20">
        <v>2116077</v>
      </c>
      <c r="H34" s="117">
        <f t="shared" si="8"/>
        <v>21.384280639673936</v>
      </c>
      <c r="I34" s="20">
        <v>110750</v>
      </c>
      <c r="J34" s="117">
        <f t="shared" si="9"/>
        <v>6.2352423215031694</v>
      </c>
      <c r="K34" s="23">
        <v>210760</v>
      </c>
      <c r="L34" s="117">
        <f t="shared" si="10"/>
        <v>12.449944147740597</v>
      </c>
      <c r="M34" s="23">
        <v>184202.79116911298</v>
      </c>
      <c r="N34" s="117">
        <f t="shared" si="11"/>
        <v>10.436144469975449</v>
      </c>
      <c r="O34" s="8" t="s">
        <v>21</v>
      </c>
      <c r="P34" s="8" t="s">
        <v>21</v>
      </c>
      <c r="Q34" s="260" t="s">
        <v>269</v>
      </c>
    </row>
    <row r="35" spans="2:19" ht="24.95" customHeight="1" x14ac:dyDescent="0.25">
      <c r="B35" s="159" t="s">
        <v>63</v>
      </c>
      <c r="C35" s="8" t="s">
        <v>21</v>
      </c>
      <c r="D35" s="8" t="s">
        <v>21</v>
      </c>
      <c r="E35" s="20">
        <v>13256</v>
      </c>
      <c r="F35" s="117">
        <f t="shared" si="7"/>
        <v>2.1797325650992851</v>
      </c>
      <c r="G35" s="20">
        <v>169475</v>
      </c>
      <c r="H35" s="117">
        <f t="shared" si="8"/>
        <v>1.7126507973994991</v>
      </c>
      <c r="I35" s="20">
        <v>13531</v>
      </c>
      <c r="J35" s="117">
        <f t="shared" si="9"/>
        <v>0.76179741627322239</v>
      </c>
      <c r="K35" s="23">
        <v>18821</v>
      </c>
      <c r="L35" s="117">
        <f t="shared" si="10"/>
        <v>1.1117878098530356</v>
      </c>
      <c r="M35" s="23">
        <v>10929.454581411645</v>
      </c>
      <c r="N35" s="117">
        <f t="shared" si="11"/>
        <v>0.61921627932841405</v>
      </c>
      <c r="O35" s="8" t="s">
        <v>21</v>
      </c>
      <c r="P35" s="8" t="s">
        <v>21</v>
      </c>
      <c r="Q35" s="260" t="s">
        <v>270</v>
      </c>
    </row>
    <row r="36" spans="2:19" ht="24.95" customHeight="1" x14ac:dyDescent="0.25">
      <c r="B36" s="159" t="s">
        <v>64</v>
      </c>
      <c r="C36" s="8" t="s">
        <v>21</v>
      </c>
      <c r="D36" s="8" t="s">
        <v>21</v>
      </c>
      <c r="E36" s="20">
        <v>1424</v>
      </c>
      <c r="F36" s="117">
        <f t="shared" si="7"/>
        <v>0.23415352841742471</v>
      </c>
      <c r="G36" s="20">
        <v>83308</v>
      </c>
      <c r="H36" s="117">
        <f t="shared" si="8"/>
        <v>0.84187940775782544</v>
      </c>
      <c r="I36" s="20">
        <v>2922</v>
      </c>
      <c r="J36" s="117">
        <f t="shared" si="9"/>
        <v>0.16450905700616036</v>
      </c>
      <c r="K36" s="23">
        <v>5074</v>
      </c>
      <c r="L36" s="117">
        <f t="shared" si="10"/>
        <v>0.29972962898859268</v>
      </c>
      <c r="M36" s="23">
        <v>6428.9427737006008</v>
      </c>
      <c r="N36" s="117">
        <f t="shared" si="11"/>
        <v>0.36423647627547101</v>
      </c>
      <c r="O36" s="8" t="s">
        <v>21</v>
      </c>
      <c r="P36" s="8" t="s">
        <v>21</v>
      </c>
      <c r="Q36" s="260" t="s">
        <v>65</v>
      </c>
    </row>
    <row r="37" spans="2:19" ht="24.95" customHeight="1" thickBot="1" x14ac:dyDescent="0.3">
      <c r="B37" s="160" t="s">
        <v>299</v>
      </c>
      <c r="C37" s="116" t="s">
        <v>21</v>
      </c>
      <c r="D37" s="116" t="s">
        <v>21</v>
      </c>
      <c r="E37" s="277">
        <v>34</v>
      </c>
      <c r="F37" s="126">
        <f t="shared" si="7"/>
        <v>5.5907443582812084E-3</v>
      </c>
      <c r="G37" s="179" t="s">
        <v>168</v>
      </c>
      <c r="H37" s="211" t="s">
        <v>168</v>
      </c>
      <c r="I37" s="115">
        <v>180001</v>
      </c>
      <c r="J37" s="126">
        <f t="shared" si="9"/>
        <v>10.13408445248661</v>
      </c>
      <c r="K37" s="179" t="s">
        <v>168</v>
      </c>
      <c r="L37" s="211" t="s">
        <v>168</v>
      </c>
      <c r="M37" s="179" t="s">
        <v>168</v>
      </c>
      <c r="N37" s="211" t="s">
        <v>168</v>
      </c>
      <c r="O37" s="116" t="s">
        <v>21</v>
      </c>
      <c r="P37" s="116" t="s">
        <v>21</v>
      </c>
      <c r="Q37" s="261" t="s">
        <v>300</v>
      </c>
    </row>
    <row r="38" spans="2:19" ht="24.75" customHeight="1" x14ac:dyDescent="0.25">
      <c r="B38" s="386" t="s">
        <v>337</v>
      </c>
      <c r="C38" s="386"/>
      <c r="D38" s="386"/>
      <c r="E38" s="386"/>
      <c r="F38" s="386"/>
      <c r="G38" s="386"/>
      <c r="H38" s="386"/>
      <c r="I38" s="20"/>
      <c r="J38" s="387" t="s">
        <v>336</v>
      </c>
      <c r="K38" s="387"/>
      <c r="L38" s="387"/>
      <c r="M38" s="387"/>
      <c r="N38" s="387"/>
      <c r="O38" s="387"/>
      <c r="P38" s="387"/>
      <c r="Q38" s="387"/>
    </row>
    <row r="39" spans="2:19" s="134" customFormat="1" ht="21" x14ac:dyDescent="0.45">
      <c r="B39" s="388" t="s">
        <v>204</v>
      </c>
      <c r="C39" s="388"/>
      <c r="D39" s="388"/>
      <c r="E39" s="388"/>
      <c r="F39" s="388"/>
      <c r="G39" s="388"/>
      <c r="H39" s="388"/>
      <c r="I39" s="388"/>
      <c r="J39" s="388"/>
      <c r="K39" s="388"/>
      <c r="L39" s="388"/>
      <c r="M39" s="388"/>
      <c r="N39" s="388"/>
      <c r="O39" s="388"/>
      <c r="P39" s="388"/>
      <c r="Q39" s="388"/>
      <c r="R39" s="133"/>
      <c r="S39" s="133"/>
    </row>
    <row r="40" spans="2:19" s="134" customFormat="1" ht="18.75" x14ac:dyDescent="0.3">
      <c r="B40" s="389" t="s">
        <v>203</v>
      </c>
      <c r="C40" s="389"/>
      <c r="D40" s="389"/>
      <c r="E40" s="389"/>
      <c r="F40" s="389"/>
      <c r="G40" s="389"/>
      <c r="H40" s="389"/>
      <c r="I40" s="389"/>
      <c r="J40" s="389"/>
      <c r="K40" s="389"/>
      <c r="L40" s="389"/>
      <c r="M40" s="389"/>
      <c r="N40" s="389"/>
      <c r="O40" s="389"/>
      <c r="P40" s="389"/>
      <c r="Q40" s="389"/>
      <c r="R40" s="133"/>
      <c r="S40" s="133"/>
    </row>
    <row r="41" spans="2:19" s="35" customFormat="1" ht="18.75" x14ac:dyDescent="0.3"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36"/>
      <c r="S41" s="36"/>
    </row>
    <row r="42" spans="2:19" ht="15.75" customHeight="1" x14ac:dyDescent="0.25">
      <c r="B42" s="8"/>
      <c r="C42" s="120"/>
      <c r="D42" s="120"/>
      <c r="E42" s="120"/>
      <c r="F42" s="120"/>
      <c r="G42" s="351" t="s">
        <v>158</v>
      </c>
      <c r="H42" s="351"/>
      <c r="I42" s="351"/>
      <c r="J42" s="351"/>
      <c r="K42" s="351"/>
      <c r="L42" s="351"/>
      <c r="M42" s="120"/>
      <c r="N42" s="120"/>
      <c r="O42" s="120"/>
      <c r="P42" s="120"/>
      <c r="Q42" s="121"/>
    </row>
    <row r="43" spans="2:19" ht="27.75" customHeight="1" x14ac:dyDescent="0.25">
      <c r="B43" s="379" t="s">
        <v>4</v>
      </c>
      <c r="C43" s="381" t="s">
        <v>5</v>
      </c>
      <c r="D43" s="381"/>
      <c r="E43" s="381" t="s">
        <v>6</v>
      </c>
      <c r="F43" s="381"/>
      <c r="G43" s="381" t="s">
        <v>7</v>
      </c>
      <c r="H43" s="381"/>
      <c r="I43" s="381" t="s">
        <v>334</v>
      </c>
      <c r="J43" s="381"/>
      <c r="K43" s="381" t="s">
        <v>9</v>
      </c>
      <c r="L43" s="381"/>
      <c r="M43" s="381" t="s">
        <v>10</v>
      </c>
      <c r="N43" s="381"/>
      <c r="O43" s="384" t="s">
        <v>11</v>
      </c>
      <c r="P43" s="384"/>
      <c r="Q43" s="380" t="s">
        <v>12</v>
      </c>
    </row>
    <row r="44" spans="2:19" ht="15.75" x14ac:dyDescent="0.25">
      <c r="B44" s="379"/>
      <c r="C44" s="382" t="s">
        <v>13</v>
      </c>
      <c r="D44" s="382"/>
      <c r="E44" s="382" t="s">
        <v>14</v>
      </c>
      <c r="F44" s="382"/>
      <c r="G44" s="382" t="s">
        <v>15</v>
      </c>
      <c r="H44" s="382"/>
      <c r="I44" s="382" t="s">
        <v>335</v>
      </c>
      <c r="J44" s="382"/>
      <c r="K44" s="382" t="s">
        <v>17</v>
      </c>
      <c r="L44" s="382"/>
      <c r="M44" s="382" t="s">
        <v>18</v>
      </c>
      <c r="N44" s="382"/>
      <c r="O44" s="385" t="s">
        <v>19</v>
      </c>
      <c r="P44" s="385"/>
      <c r="Q44" s="380"/>
    </row>
    <row r="45" spans="2:19" ht="22.5" x14ac:dyDescent="0.25">
      <c r="B45" s="379"/>
      <c r="C45" s="305" t="s">
        <v>153</v>
      </c>
      <c r="D45" s="306" t="s">
        <v>3</v>
      </c>
      <c r="E45" s="305" t="s">
        <v>153</v>
      </c>
      <c r="F45" s="306" t="s">
        <v>3</v>
      </c>
      <c r="G45" s="305" t="s">
        <v>153</v>
      </c>
      <c r="H45" s="306" t="s">
        <v>3</v>
      </c>
      <c r="I45" s="305" t="s">
        <v>153</v>
      </c>
      <c r="J45" s="306" t="s">
        <v>3</v>
      </c>
      <c r="K45" s="305" t="s">
        <v>153</v>
      </c>
      <c r="L45" s="306" t="s">
        <v>3</v>
      </c>
      <c r="M45" s="305" t="s">
        <v>153</v>
      </c>
      <c r="N45" s="306" t="s">
        <v>3</v>
      </c>
      <c r="O45" s="305" t="s">
        <v>153</v>
      </c>
      <c r="P45" s="306" t="s">
        <v>3</v>
      </c>
      <c r="Q45" s="380"/>
    </row>
    <row r="46" spans="2:19" ht="24.95" customHeight="1" x14ac:dyDescent="0.25">
      <c r="B46" s="53" t="s">
        <v>20</v>
      </c>
      <c r="C46" s="60" t="s">
        <v>21</v>
      </c>
      <c r="D46" s="60" t="s">
        <v>21</v>
      </c>
      <c r="E46" s="123">
        <f>SUM(E47:E56)</f>
        <v>161471</v>
      </c>
      <c r="F46" s="124">
        <f>SUM(F47:F56)</f>
        <v>100</v>
      </c>
      <c r="G46" s="123">
        <f t="shared" ref="G46:N46" si="12">SUM(G47:G55)</f>
        <v>1589177</v>
      </c>
      <c r="H46" s="124">
        <f t="shared" si="12"/>
        <v>100.00000000000001</v>
      </c>
      <c r="I46" s="123">
        <f>SUM(I47:I56)</f>
        <v>325062</v>
      </c>
      <c r="J46" s="124">
        <f>SUM(J47:J56)</f>
        <v>100</v>
      </c>
      <c r="K46" s="123">
        <f t="shared" si="12"/>
        <v>260769</v>
      </c>
      <c r="L46" s="124">
        <f t="shared" si="12"/>
        <v>99.999999999999986</v>
      </c>
      <c r="M46" s="123">
        <f t="shared" si="12"/>
        <v>655717.61069912754</v>
      </c>
      <c r="N46" s="124">
        <f t="shared" si="12"/>
        <v>100</v>
      </c>
      <c r="O46" s="60" t="s">
        <v>21</v>
      </c>
      <c r="P46" s="60" t="s">
        <v>21</v>
      </c>
      <c r="Q46" s="138" t="s">
        <v>22</v>
      </c>
    </row>
    <row r="47" spans="2:19" ht="24.95" customHeight="1" x14ac:dyDescent="0.25">
      <c r="B47" s="159" t="s">
        <v>313</v>
      </c>
      <c r="C47" s="8" t="s">
        <v>21</v>
      </c>
      <c r="D47" s="8" t="s">
        <v>21</v>
      </c>
      <c r="E47" s="20">
        <v>9830</v>
      </c>
      <c r="F47" s="117">
        <f>+E47/$E$46*100</f>
        <v>6.0877804683193881</v>
      </c>
      <c r="G47" s="20">
        <v>17015</v>
      </c>
      <c r="H47" s="117">
        <f>+G47/$G$46*100</f>
        <v>1.0706799808957719</v>
      </c>
      <c r="I47" s="20">
        <v>2934</v>
      </c>
      <c r="J47" s="117">
        <f>+I47/$I$46*100</f>
        <v>0.90259704302563826</v>
      </c>
      <c r="K47" s="23">
        <v>1913</v>
      </c>
      <c r="L47" s="117">
        <f>+K47/$K$46*100</f>
        <v>0.73359946926206721</v>
      </c>
      <c r="M47" s="23">
        <v>14435.790862276728</v>
      </c>
      <c r="N47" s="117">
        <f>+M47/$M$46*100</f>
        <v>2.201525569350693</v>
      </c>
      <c r="O47" s="8" t="s">
        <v>21</v>
      </c>
      <c r="P47" s="8" t="s">
        <v>21</v>
      </c>
      <c r="Q47" s="260" t="s">
        <v>52</v>
      </c>
    </row>
    <row r="48" spans="2:19" ht="24.95" customHeight="1" x14ac:dyDescent="0.25">
      <c r="B48" s="159" t="s">
        <v>314</v>
      </c>
      <c r="C48" s="8" t="s">
        <v>21</v>
      </c>
      <c r="D48" s="8" t="s">
        <v>21</v>
      </c>
      <c r="E48" s="20">
        <v>45209</v>
      </c>
      <c r="F48" s="117">
        <f t="shared" ref="F48:F56" si="13">+E48/$E$46*100</f>
        <v>27.998216397990973</v>
      </c>
      <c r="G48" s="20">
        <v>178252</v>
      </c>
      <c r="H48" s="117">
        <f t="shared" ref="H48:H55" si="14">+G48/$G$46*100</f>
        <v>11.216623447230862</v>
      </c>
      <c r="I48" s="20">
        <v>52440</v>
      </c>
      <c r="J48" s="117">
        <f t="shared" ref="J48:J56" si="15">+I48/$I$46*100</f>
        <v>16.1323070675748</v>
      </c>
      <c r="K48" s="23">
        <v>28364</v>
      </c>
      <c r="L48" s="117">
        <f t="shared" ref="L48:L55" si="16">+K48/$K$46*100</f>
        <v>10.877059773209238</v>
      </c>
      <c r="M48" s="23">
        <v>25490.502191839179</v>
      </c>
      <c r="N48" s="117">
        <f t="shared" ref="N48:N55" si="17">+M48/$M$46*100</f>
        <v>3.8874207091466024</v>
      </c>
      <c r="O48" s="8" t="s">
        <v>21</v>
      </c>
      <c r="P48" s="8" t="s">
        <v>21</v>
      </c>
      <c r="Q48" s="260" t="s">
        <v>54</v>
      </c>
    </row>
    <row r="49" spans="2:19" ht="24.95" customHeight="1" x14ac:dyDescent="0.25">
      <c r="B49" s="159" t="s">
        <v>55</v>
      </c>
      <c r="C49" s="8" t="s">
        <v>21</v>
      </c>
      <c r="D49" s="8" t="s">
        <v>21</v>
      </c>
      <c r="E49" s="20">
        <v>10685</v>
      </c>
      <c r="F49" s="117">
        <f t="shared" si="13"/>
        <v>6.6172873147500173</v>
      </c>
      <c r="G49" s="20">
        <v>205559</v>
      </c>
      <c r="H49" s="117">
        <f t="shared" si="14"/>
        <v>12.9349342458392</v>
      </c>
      <c r="I49" s="20">
        <v>20132</v>
      </c>
      <c r="J49" s="117">
        <f t="shared" si="15"/>
        <v>6.1932800511902339</v>
      </c>
      <c r="K49" s="23">
        <v>53309</v>
      </c>
      <c r="L49" s="117">
        <f t="shared" si="16"/>
        <v>20.442997442180626</v>
      </c>
      <c r="M49" s="23">
        <v>114853.07642209361</v>
      </c>
      <c r="N49" s="117">
        <f t="shared" si="17"/>
        <v>17.5156308978246</v>
      </c>
      <c r="O49" s="8" t="s">
        <v>21</v>
      </c>
      <c r="P49" s="8" t="s">
        <v>21</v>
      </c>
      <c r="Q49" s="260" t="s">
        <v>56</v>
      </c>
    </row>
    <row r="50" spans="2:19" ht="24.95" customHeight="1" x14ac:dyDescent="0.25">
      <c r="B50" s="159" t="s">
        <v>57</v>
      </c>
      <c r="C50" s="8" t="s">
        <v>21</v>
      </c>
      <c r="D50" s="8" t="s">
        <v>21</v>
      </c>
      <c r="E50" s="20">
        <v>18498</v>
      </c>
      <c r="F50" s="117">
        <f t="shared" si="13"/>
        <v>11.45592707049563</v>
      </c>
      <c r="G50" s="20">
        <v>231022</v>
      </c>
      <c r="H50" s="117">
        <f t="shared" si="14"/>
        <v>14.537210140846488</v>
      </c>
      <c r="I50" s="20">
        <v>69218</v>
      </c>
      <c r="J50" s="117">
        <f t="shared" si="15"/>
        <v>21.293783955060881</v>
      </c>
      <c r="K50" s="23">
        <v>45551</v>
      </c>
      <c r="L50" s="117">
        <f t="shared" si="16"/>
        <v>17.467950561608166</v>
      </c>
      <c r="M50" s="23">
        <v>158152.58805677856</v>
      </c>
      <c r="N50" s="117">
        <f t="shared" si="17"/>
        <v>24.119008773937907</v>
      </c>
      <c r="O50" s="8" t="s">
        <v>21</v>
      </c>
      <c r="P50" s="8" t="s">
        <v>21</v>
      </c>
      <c r="Q50" s="260" t="s">
        <v>58</v>
      </c>
    </row>
    <row r="51" spans="2:19" ht="24.95" customHeight="1" x14ac:dyDescent="0.25">
      <c r="B51" s="159" t="s">
        <v>59</v>
      </c>
      <c r="C51" s="8" t="s">
        <v>21</v>
      </c>
      <c r="D51" s="8" t="s">
        <v>21</v>
      </c>
      <c r="E51" s="20">
        <v>35426</v>
      </c>
      <c r="F51" s="117">
        <f t="shared" si="13"/>
        <v>21.939543323568937</v>
      </c>
      <c r="G51" s="20">
        <v>174086</v>
      </c>
      <c r="H51" s="117">
        <f t="shared" si="14"/>
        <v>10.954475178032402</v>
      </c>
      <c r="I51" s="20">
        <v>23892</v>
      </c>
      <c r="J51" s="117">
        <f t="shared" si="15"/>
        <v>7.3499824648836229</v>
      </c>
      <c r="K51" s="23">
        <v>41602</v>
      </c>
      <c r="L51" s="117">
        <f t="shared" si="16"/>
        <v>15.953583439749355</v>
      </c>
      <c r="M51" s="23">
        <v>78289.553569994619</v>
      </c>
      <c r="N51" s="117">
        <f t="shared" si="17"/>
        <v>11.939522790385656</v>
      </c>
      <c r="O51" s="8" t="s">
        <v>21</v>
      </c>
      <c r="P51" s="8" t="s">
        <v>21</v>
      </c>
      <c r="Q51" s="260" t="s">
        <v>268</v>
      </c>
    </row>
    <row r="52" spans="2:19" ht="24.95" customHeight="1" x14ac:dyDescent="0.25">
      <c r="B52" s="159" t="s">
        <v>60</v>
      </c>
      <c r="C52" s="8" t="s">
        <v>21</v>
      </c>
      <c r="D52" s="8" t="s">
        <v>21</v>
      </c>
      <c r="E52" s="20">
        <v>18917</v>
      </c>
      <c r="F52" s="117">
        <f t="shared" si="13"/>
        <v>11.715416390559295</v>
      </c>
      <c r="G52" s="20">
        <v>146142</v>
      </c>
      <c r="H52" s="117">
        <f t="shared" si="14"/>
        <v>9.1960807386464829</v>
      </c>
      <c r="I52" s="20">
        <v>28410</v>
      </c>
      <c r="J52" s="117">
        <f t="shared" si="15"/>
        <v>8.7398711630396662</v>
      </c>
      <c r="K52" s="23">
        <v>10772</v>
      </c>
      <c r="L52" s="117">
        <f t="shared" si="16"/>
        <v>4.1308591128546723</v>
      </c>
      <c r="M52" s="23">
        <v>53370.087396042116</v>
      </c>
      <c r="N52" s="117">
        <f t="shared" si="17"/>
        <v>8.1391877425922434</v>
      </c>
      <c r="O52" s="8" t="s">
        <v>21</v>
      </c>
      <c r="P52" s="8" t="s">
        <v>21</v>
      </c>
      <c r="Q52" s="260" t="s">
        <v>61</v>
      </c>
    </row>
    <row r="53" spans="2:19" ht="24.95" customHeight="1" x14ac:dyDescent="0.25">
      <c r="B53" s="159" t="s">
        <v>62</v>
      </c>
      <c r="C53" s="8" t="s">
        <v>21</v>
      </c>
      <c r="D53" s="8" t="s">
        <v>21</v>
      </c>
      <c r="E53" s="20">
        <v>18388</v>
      </c>
      <c r="F53" s="117">
        <f t="shared" si="13"/>
        <v>11.387803382650755</v>
      </c>
      <c r="G53" s="20">
        <v>595965</v>
      </c>
      <c r="H53" s="117">
        <f t="shared" si="14"/>
        <v>37.501486618545322</v>
      </c>
      <c r="I53" s="20">
        <v>63327</v>
      </c>
      <c r="J53" s="117">
        <f t="shared" si="15"/>
        <v>19.481514295734353</v>
      </c>
      <c r="K53" s="23">
        <v>73284</v>
      </c>
      <c r="L53" s="117">
        <f t="shared" si="16"/>
        <v>28.103033719498864</v>
      </c>
      <c r="M53" s="23">
        <v>200661.36677061053</v>
      </c>
      <c r="N53" s="117">
        <f t="shared" si="17"/>
        <v>30.601796184285025</v>
      </c>
      <c r="O53" s="8" t="s">
        <v>21</v>
      </c>
      <c r="P53" s="8" t="s">
        <v>21</v>
      </c>
      <c r="Q53" s="260" t="s">
        <v>269</v>
      </c>
    </row>
    <row r="54" spans="2:19" ht="24.95" customHeight="1" x14ac:dyDescent="0.25">
      <c r="B54" s="159" t="s">
        <v>63</v>
      </c>
      <c r="C54" s="8" t="s">
        <v>21</v>
      </c>
      <c r="D54" s="8" t="s">
        <v>21</v>
      </c>
      <c r="E54" s="20">
        <v>4087</v>
      </c>
      <c r="F54" s="117">
        <f t="shared" si="13"/>
        <v>2.5311046565637172</v>
      </c>
      <c r="G54" s="20">
        <v>26450</v>
      </c>
      <c r="H54" s="117">
        <f t="shared" si="14"/>
        <v>1.6643835142340972</v>
      </c>
      <c r="I54" s="20">
        <v>7338</v>
      </c>
      <c r="J54" s="117">
        <f t="shared" si="15"/>
        <v>2.2574155084260852</v>
      </c>
      <c r="K54" s="23">
        <v>5071</v>
      </c>
      <c r="L54" s="117">
        <f t="shared" si="16"/>
        <v>1.9446329893507279</v>
      </c>
      <c r="M54" s="23">
        <v>9199.6510996666802</v>
      </c>
      <c r="N54" s="117">
        <f t="shared" si="17"/>
        <v>1.4029897854745721</v>
      </c>
      <c r="O54" s="8" t="s">
        <v>21</v>
      </c>
      <c r="P54" s="8" t="s">
        <v>21</v>
      </c>
      <c r="Q54" s="260" t="s">
        <v>270</v>
      </c>
    </row>
    <row r="55" spans="2:19" ht="24.95" customHeight="1" x14ac:dyDescent="0.25">
      <c r="B55" s="159" t="s">
        <v>64</v>
      </c>
      <c r="C55" s="8" t="s">
        <v>21</v>
      </c>
      <c r="D55" s="8" t="s">
        <v>21</v>
      </c>
      <c r="E55" s="20">
        <v>343</v>
      </c>
      <c r="F55" s="117">
        <f t="shared" si="13"/>
        <v>0.2124220448253866</v>
      </c>
      <c r="G55" s="20">
        <v>14686</v>
      </c>
      <c r="H55" s="117">
        <f t="shared" si="14"/>
        <v>0.92412613572937441</v>
      </c>
      <c r="I55" s="20">
        <v>840</v>
      </c>
      <c r="J55" s="117">
        <f t="shared" si="15"/>
        <v>0.25841224135703339</v>
      </c>
      <c r="K55" s="23">
        <v>903</v>
      </c>
      <c r="L55" s="117">
        <f t="shared" si="16"/>
        <v>0.34628349228627636</v>
      </c>
      <c r="M55" s="23">
        <v>1264.9943298255521</v>
      </c>
      <c r="N55" s="117">
        <f t="shared" si="17"/>
        <v>0.19291754700271241</v>
      </c>
      <c r="O55" s="8" t="s">
        <v>21</v>
      </c>
      <c r="P55" s="8" t="s">
        <v>21</v>
      </c>
      <c r="Q55" s="260" t="s">
        <v>65</v>
      </c>
    </row>
    <row r="56" spans="2:19" ht="24.95" customHeight="1" thickBot="1" x14ac:dyDescent="0.3">
      <c r="B56" s="160" t="s">
        <v>299</v>
      </c>
      <c r="C56" s="116" t="s">
        <v>21</v>
      </c>
      <c r="D56" s="116" t="s">
        <v>21</v>
      </c>
      <c r="E56" s="277">
        <v>88</v>
      </c>
      <c r="F56" s="126">
        <f t="shared" si="13"/>
        <v>5.4498950275900938E-2</v>
      </c>
      <c r="G56" s="179" t="s">
        <v>168</v>
      </c>
      <c r="H56" s="211" t="s">
        <v>168</v>
      </c>
      <c r="I56" s="115">
        <v>56531</v>
      </c>
      <c r="J56" s="126">
        <f t="shared" si="15"/>
        <v>17.390836209707686</v>
      </c>
      <c r="K56" s="179" t="s">
        <v>168</v>
      </c>
      <c r="L56" s="211" t="s">
        <v>168</v>
      </c>
      <c r="M56" s="179" t="s">
        <v>168</v>
      </c>
      <c r="N56" s="211" t="s">
        <v>168</v>
      </c>
      <c r="O56" s="116" t="s">
        <v>21</v>
      </c>
      <c r="P56" s="116" t="s">
        <v>21</v>
      </c>
      <c r="Q56" s="261" t="s">
        <v>300</v>
      </c>
    </row>
    <row r="57" spans="2:19" ht="28.5" customHeight="1" x14ac:dyDescent="0.25">
      <c r="B57" s="386" t="s">
        <v>337</v>
      </c>
      <c r="C57" s="386"/>
      <c r="D57" s="386"/>
      <c r="E57" s="386"/>
      <c r="F57" s="386"/>
      <c r="G57" s="386"/>
      <c r="H57" s="386"/>
      <c r="I57" s="20"/>
      <c r="J57" s="387" t="s">
        <v>336</v>
      </c>
      <c r="K57" s="387"/>
      <c r="L57" s="387"/>
      <c r="M57" s="387"/>
      <c r="N57" s="387"/>
      <c r="O57" s="387"/>
      <c r="P57" s="387"/>
      <c r="Q57" s="387"/>
    </row>
    <row r="58" spans="2:19" s="134" customFormat="1" ht="21" x14ac:dyDescent="0.45">
      <c r="B58" s="388" t="s">
        <v>204</v>
      </c>
      <c r="C58" s="388"/>
      <c r="D58" s="388"/>
      <c r="E58" s="388"/>
      <c r="F58" s="388"/>
      <c r="G58" s="388"/>
      <c r="H58" s="388"/>
      <c r="I58" s="388"/>
      <c r="J58" s="388"/>
      <c r="K58" s="388"/>
      <c r="L58" s="388"/>
      <c r="M58" s="388"/>
      <c r="N58" s="388"/>
      <c r="O58" s="388"/>
      <c r="P58" s="388"/>
      <c r="Q58" s="388"/>
      <c r="R58" s="133"/>
      <c r="S58" s="133"/>
    </row>
    <row r="59" spans="2:19" s="134" customFormat="1" ht="18.75" x14ac:dyDescent="0.3">
      <c r="B59" s="389" t="s">
        <v>203</v>
      </c>
      <c r="C59" s="389"/>
      <c r="D59" s="389"/>
      <c r="E59" s="389"/>
      <c r="F59" s="389"/>
      <c r="G59" s="389"/>
      <c r="H59" s="389"/>
      <c r="I59" s="389"/>
      <c r="J59" s="389"/>
      <c r="K59" s="389"/>
      <c r="L59" s="389"/>
      <c r="M59" s="389"/>
      <c r="N59" s="389"/>
      <c r="O59" s="389"/>
      <c r="P59" s="389"/>
      <c r="Q59" s="389"/>
      <c r="R59" s="133"/>
      <c r="S59" s="133"/>
    </row>
    <row r="60" spans="2:19" s="35" customFormat="1" ht="18.75" x14ac:dyDescent="0.3">
      <c r="B60" s="176"/>
      <c r="C60" s="176"/>
      <c r="D60" s="176"/>
      <c r="E60" s="176"/>
      <c r="F60" s="176"/>
      <c r="G60" s="176"/>
      <c r="H60" s="176"/>
      <c r="I60" s="176"/>
      <c r="J60" s="176"/>
      <c r="K60" s="176"/>
      <c r="L60" s="176"/>
      <c r="M60" s="176"/>
      <c r="N60" s="176"/>
      <c r="O60" s="176"/>
      <c r="P60" s="176"/>
      <c r="Q60" s="176"/>
      <c r="R60" s="36"/>
      <c r="S60" s="36"/>
    </row>
    <row r="61" spans="2:19" ht="15.75" customHeight="1" x14ac:dyDescent="0.25">
      <c r="B61" s="8"/>
      <c r="C61" s="120"/>
      <c r="D61" s="120"/>
      <c r="E61" s="120"/>
      <c r="F61" s="120"/>
      <c r="G61" s="351" t="s">
        <v>154</v>
      </c>
      <c r="H61" s="351"/>
      <c r="I61" s="351"/>
      <c r="J61" s="351"/>
      <c r="K61" s="351"/>
      <c r="L61" s="351"/>
      <c r="M61" s="120"/>
      <c r="N61" s="120"/>
      <c r="O61" s="120"/>
      <c r="P61" s="120"/>
      <c r="Q61" s="121"/>
    </row>
    <row r="62" spans="2:19" ht="30" customHeight="1" x14ac:dyDescent="0.25">
      <c r="B62" s="379" t="s">
        <v>4</v>
      </c>
      <c r="C62" s="381" t="s">
        <v>5</v>
      </c>
      <c r="D62" s="381"/>
      <c r="E62" s="381" t="s">
        <v>6</v>
      </c>
      <c r="F62" s="381"/>
      <c r="G62" s="381" t="s">
        <v>7</v>
      </c>
      <c r="H62" s="381"/>
      <c r="I62" s="381" t="s">
        <v>334</v>
      </c>
      <c r="J62" s="381"/>
      <c r="K62" s="381" t="s">
        <v>9</v>
      </c>
      <c r="L62" s="381"/>
      <c r="M62" s="381" t="s">
        <v>10</v>
      </c>
      <c r="N62" s="381"/>
      <c r="O62" s="384" t="s">
        <v>11</v>
      </c>
      <c r="P62" s="384"/>
      <c r="Q62" s="380" t="s">
        <v>12</v>
      </c>
    </row>
    <row r="63" spans="2:19" ht="15.75" x14ac:dyDescent="0.25">
      <c r="B63" s="379"/>
      <c r="C63" s="382" t="s">
        <v>13</v>
      </c>
      <c r="D63" s="382"/>
      <c r="E63" s="382" t="s">
        <v>14</v>
      </c>
      <c r="F63" s="382"/>
      <c r="G63" s="382" t="s">
        <v>15</v>
      </c>
      <c r="H63" s="382"/>
      <c r="I63" s="382" t="s">
        <v>335</v>
      </c>
      <c r="J63" s="382"/>
      <c r="K63" s="382" t="s">
        <v>17</v>
      </c>
      <c r="L63" s="382"/>
      <c r="M63" s="382" t="s">
        <v>18</v>
      </c>
      <c r="N63" s="382"/>
      <c r="O63" s="385" t="s">
        <v>19</v>
      </c>
      <c r="P63" s="385"/>
      <c r="Q63" s="380"/>
    </row>
    <row r="64" spans="2:19" ht="22.5" x14ac:dyDescent="0.25">
      <c r="B64" s="379"/>
      <c r="C64" s="305" t="s">
        <v>153</v>
      </c>
      <c r="D64" s="306" t="s">
        <v>3</v>
      </c>
      <c r="E64" s="305" t="s">
        <v>153</v>
      </c>
      <c r="F64" s="306" t="s">
        <v>3</v>
      </c>
      <c r="G64" s="305" t="s">
        <v>153</v>
      </c>
      <c r="H64" s="306" t="s">
        <v>3</v>
      </c>
      <c r="I64" s="305" t="s">
        <v>153</v>
      </c>
      <c r="J64" s="306" t="s">
        <v>3</v>
      </c>
      <c r="K64" s="305" t="s">
        <v>153</v>
      </c>
      <c r="L64" s="306" t="s">
        <v>3</v>
      </c>
      <c r="M64" s="305" t="s">
        <v>153</v>
      </c>
      <c r="N64" s="306" t="s">
        <v>3</v>
      </c>
      <c r="O64" s="305" t="s">
        <v>153</v>
      </c>
      <c r="P64" s="306" t="s">
        <v>3</v>
      </c>
      <c r="Q64" s="380"/>
    </row>
    <row r="65" spans="2:19" ht="24.95" customHeight="1" x14ac:dyDescent="0.25">
      <c r="B65" s="53" t="s">
        <v>20</v>
      </c>
      <c r="C65" s="60" t="s">
        <v>21</v>
      </c>
      <c r="D65" s="60" t="s">
        <v>21</v>
      </c>
      <c r="E65" s="123">
        <f>SUM(E66:E75)</f>
        <v>204112</v>
      </c>
      <c r="F65" s="124">
        <f>SUM(F66:F75)</f>
        <v>100</v>
      </c>
      <c r="G65" s="123">
        <f t="shared" ref="G65:N65" si="18">SUM(G66:G74)</f>
        <v>4976105</v>
      </c>
      <c r="H65" s="124">
        <f t="shared" si="18"/>
        <v>99.999999999999986</v>
      </c>
      <c r="I65" s="123">
        <f>SUM(I66:I75)</f>
        <v>403585</v>
      </c>
      <c r="J65" s="124">
        <f>SUM(J66:J75)</f>
        <v>100</v>
      </c>
      <c r="K65" s="123">
        <f t="shared" si="18"/>
        <v>98463</v>
      </c>
      <c r="L65" s="124">
        <f t="shared" si="18"/>
        <v>99.999999999999986</v>
      </c>
      <c r="M65" s="123">
        <f t="shared" si="18"/>
        <v>348184.92564392195</v>
      </c>
      <c r="N65" s="124">
        <f t="shared" si="18"/>
        <v>99.999999999999986</v>
      </c>
      <c r="O65" s="60" t="s">
        <v>21</v>
      </c>
      <c r="P65" s="60" t="s">
        <v>21</v>
      </c>
      <c r="Q65" s="138" t="s">
        <v>22</v>
      </c>
    </row>
    <row r="66" spans="2:19" ht="24.95" customHeight="1" x14ac:dyDescent="0.25">
      <c r="B66" s="159" t="s">
        <v>51</v>
      </c>
      <c r="C66" s="8" t="s">
        <v>21</v>
      </c>
      <c r="D66" s="8" t="s">
        <v>21</v>
      </c>
      <c r="E66" s="20">
        <v>3892</v>
      </c>
      <c r="F66" s="117">
        <f>+E66/$E$65*100</f>
        <v>1.9067962687152151</v>
      </c>
      <c r="G66" s="20">
        <v>27899</v>
      </c>
      <c r="H66" s="45">
        <f>+G66/$G$65*100</f>
        <v>0.56065939123069153</v>
      </c>
      <c r="I66" s="20">
        <v>2549</v>
      </c>
      <c r="J66" s="117">
        <f>+I66/$I$65*100</f>
        <v>0.63158938018013555</v>
      </c>
      <c r="K66" s="23">
        <v>130</v>
      </c>
      <c r="L66" s="117">
        <f>+K66/$K$65*100</f>
        <v>0.13202929019022375</v>
      </c>
      <c r="M66" s="23">
        <v>0</v>
      </c>
      <c r="N66" s="117">
        <f>+M66/$M$65*100</f>
        <v>0</v>
      </c>
      <c r="O66" s="8" t="s">
        <v>21</v>
      </c>
      <c r="P66" s="8" t="s">
        <v>21</v>
      </c>
      <c r="Q66" s="260" t="s">
        <v>52</v>
      </c>
    </row>
    <row r="67" spans="2:19" ht="24.95" customHeight="1" x14ac:dyDescent="0.25">
      <c r="B67" s="159" t="s">
        <v>53</v>
      </c>
      <c r="C67" s="8" t="s">
        <v>21</v>
      </c>
      <c r="D67" s="8" t="s">
        <v>21</v>
      </c>
      <c r="E67" s="20">
        <v>17576</v>
      </c>
      <c r="F67" s="117">
        <f t="shared" ref="F67:F75" si="19">+E67/$E$65*100</f>
        <v>8.6109586893470258</v>
      </c>
      <c r="G67" s="20">
        <v>119307</v>
      </c>
      <c r="H67" s="45">
        <f t="shared" ref="H67:H74" si="20">+G67/$G$65*100</f>
        <v>2.397598121422277</v>
      </c>
      <c r="I67" s="20">
        <v>10039</v>
      </c>
      <c r="J67" s="117">
        <f t="shared" ref="J67:J75" si="21">+I67/$I$65*100</f>
        <v>2.4874561740401648</v>
      </c>
      <c r="K67" s="23">
        <v>827</v>
      </c>
      <c r="L67" s="117">
        <f t="shared" ref="L67:L74" si="22">+K67/$K$65*100</f>
        <v>0.83990940759473098</v>
      </c>
      <c r="M67" s="23">
        <v>91.773569735525285</v>
      </c>
      <c r="N67" s="117">
        <f t="shared" ref="N67:N74" si="23">+M67/$M$65*100</f>
        <v>2.6357709072499971E-2</v>
      </c>
      <c r="O67" s="8" t="s">
        <v>21</v>
      </c>
      <c r="P67" s="8" t="s">
        <v>21</v>
      </c>
      <c r="Q67" s="260" t="s">
        <v>54</v>
      </c>
    </row>
    <row r="68" spans="2:19" ht="24.95" customHeight="1" x14ac:dyDescent="0.25">
      <c r="B68" s="159" t="s">
        <v>55</v>
      </c>
      <c r="C68" s="8" t="s">
        <v>21</v>
      </c>
      <c r="D68" s="8" t="s">
        <v>21</v>
      </c>
      <c r="E68" s="20">
        <v>18088</v>
      </c>
      <c r="F68" s="117">
        <f t="shared" si="19"/>
        <v>8.8618013639570439</v>
      </c>
      <c r="G68" s="20">
        <v>307159</v>
      </c>
      <c r="H68" s="45">
        <f t="shared" si="20"/>
        <v>6.1726792340595704</v>
      </c>
      <c r="I68" s="20">
        <v>8351</v>
      </c>
      <c r="J68" s="117">
        <f t="shared" si="21"/>
        <v>2.0692047524065562</v>
      </c>
      <c r="K68" s="23">
        <v>4876</v>
      </c>
      <c r="L68" s="117">
        <f t="shared" si="22"/>
        <v>4.9521139920579307</v>
      </c>
      <c r="M68" s="23">
        <v>2869.0838918442005</v>
      </c>
      <c r="N68" s="117">
        <f t="shared" si="23"/>
        <v>0.82401151817190521</v>
      </c>
      <c r="O68" s="8" t="s">
        <v>21</v>
      </c>
      <c r="P68" s="8" t="s">
        <v>21</v>
      </c>
      <c r="Q68" s="260" t="s">
        <v>56</v>
      </c>
    </row>
    <row r="69" spans="2:19" ht="24.95" customHeight="1" x14ac:dyDescent="0.25">
      <c r="B69" s="159" t="s">
        <v>57</v>
      </c>
      <c r="C69" s="8" t="s">
        <v>21</v>
      </c>
      <c r="D69" s="8" t="s">
        <v>21</v>
      </c>
      <c r="E69" s="20">
        <v>29312</v>
      </c>
      <c r="F69" s="117">
        <f t="shared" si="19"/>
        <v>14.360743121423534</v>
      </c>
      <c r="G69" s="20">
        <v>510095</v>
      </c>
      <c r="H69" s="45">
        <f t="shared" si="20"/>
        <v>10.250888998523946</v>
      </c>
      <c r="I69" s="20">
        <v>10123</v>
      </c>
      <c r="J69" s="117">
        <f t="shared" si="21"/>
        <v>2.5082696334105576</v>
      </c>
      <c r="K69" s="23">
        <v>11414</v>
      </c>
      <c r="L69" s="117">
        <f t="shared" si="22"/>
        <v>11.592171678701645</v>
      </c>
      <c r="M69" s="23">
        <v>46548.800319876929</v>
      </c>
      <c r="N69" s="117">
        <f t="shared" si="23"/>
        <v>13.368987825590406</v>
      </c>
      <c r="O69" s="8" t="s">
        <v>21</v>
      </c>
      <c r="P69" s="8" t="s">
        <v>21</v>
      </c>
      <c r="Q69" s="260" t="s">
        <v>58</v>
      </c>
    </row>
    <row r="70" spans="2:19" ht="24.95" customHeight="1" x14ac:dyDescent="0.25">
      <c r="B70" s="159" t="s">
        <v>59</v>
      </c>
      <c r="C70" s="8" t="s">
        <v>21</v>
      </c>
      <c r="D70" s="8" t="s">
        <v>21</v>
      </c>
      <c r="E70" s="20">
        <v>84922</v>
      </c>
      <c r="F70" s="117">
        <f t="shared" si="19"/>
        <v>41.605589088343656</v>
      </c>
      <c r="G70" s="20">
        <v>1754054</v>
      </c>
      <c r="H70" s="45">
        <f t="shared" si="20"/>
        <v>35.249537539903194</v>
      </c>
      <c r="I70" s="20">
        <v>37930</v>
      </c>
      <c r="J70" s="117">
        <f t="shared" si="21"/>
        <v>9.3982680228452491</v>
      </c>
      <c r="K70" s="23">
        <v>33356</v>
      </c>
      <c r="L70" s="117">
        <f t="shared" si="22"/>
        <v>33.876684642962331</v>
      </c>
      <c r="M70" s="23">
        <v>69632.360959455138</v>
      </c>
      <c r="N70" s="117">
        <f t="shared" si="23"/>
        <v>19.998671921444991</v>
      </c>
      <c r="O70" s="8" t="s">
        <v>21</v>
      </c>
      <c r="P70" s="8" t="s">
        <v>21</v>
      </c>
      <c r="Q70" s="260" t="s">
        <v>268</v>
      </c>
    </row>
    <row r="71" spans="2:19" ht="24.95" customHeight="1" x14ac:dyDescent="0.25">
      <c r="B71" s="159" t="s">
        <v>60</v>
      </c>
      <c r="C71" s="8" t="s">
        <v>21</v>
      </c>
      <c r="D71" s="8" t="s">
        <v>21</v>
      </c>
      <c r="E71" s="20">
        <v>21185</v>
      </c>
      <c r="F71" s="117">
        <f t="shared" si="19"/>
        <v>10.379105589088343</v>
      </c>
      <c r="G71" s="20">
        <v>501896</v>
      </c>
      <c r="H71" s="45">
        <f t="shared" si="20"/>
        <v>10.086121575006958</v>
      </c>
      <c r="I71" s="20">
        <v>34196</v>
      </c>
      <c r="J71" s="117">
        <f t="shared" si="21"/>
        <v>8.4730601979756432</v>
      </c>
      <c r="K71" s="23">
        <v>2992</v>
      </c>
      <c r="L71" s="117">
        <f t="shared" si="22"/>
        <v>3.0387048942242263</v>
      </c>
      <c r="M71" s="23">
        <v>72630.623899514932</v>
      </c>
      <c r="N71" s="117">
        <f t="shared" si="23"/>
        <v>20.859784140624182</v>
      </c>
      <c r="O71" s="8" t="s">
        <v>21</v>
      </c>
      <c r="P71" s="8" t="s">
        <v>21</v>
      </c>
      <c r="Q71" s="260" t="s">
        <v>61</v>
      </c>
    </row>
    <row r="72" spans="2:19" ht="24.95" customHeight="1" x14ac:dyDescent="0.25">
      <c r="B72" s="159" t="s">
        <v>62</v>
      </c>
      <c r="C72" s="8" t="s">
        <v>21</v>
      </c>
      <c r="D72" s="8" t="s">
        <v>21</v>
      </c>
      <c r="E72" s="20">
        <v>24591</v>
      </c>
      <c r="F72" s="117">
        <f t="shared" si="19"/>
        <v>12.047797287763581</v>
      </c>
      <c r="G72" s="20">
        <v>1633032</v>
      </c>
      <c r="H72" s="45">
        <f t="shared" si="20"/>
        <v>32.817474711646959</v>
      </c>
      <c r="I72" s="20">
        <v>79616</v>
      </c>
      <c r="J72" s="117">
        <f t="shared" si="21"/>
        <v>19.727195014680923</v>
      </c>
      <c r="K72" s="23">
        <v>40442</v>
      </c>
      <c r="L72" s="117">
        <f t="shared" si="22"/>
        <v>41.073296568254065</v>
      </c>
      <c r="M72" s="23">
        <v>142195.60028982768</v>
      </c>
      <c r="N72" s="117">
        <f t="shared" si="23"/>
        <v>40.839102964281331</v>
      </c>
      <c r="O72" s="8" t="s">
        <v>21</v>
      </c>
      <c r="P72" s="8" t="s">
        <v>21</v>
      </c>
      <c r="Q72" s="260" t="s">
        <v>269</v>
      </c>
    </row>
    <row r="73" spans="2:19" ht="24.95" customHeight="1" x14ac:dyDescent="0.25">
      <c r="B73" s="159" t="s">
        <v>63</v>
      </c>
      <c r="C73" s="8" t="s">
        <v>21</v>
      </c>
      <c r="D73" s="8" t="s">
        <v>21</v>
      </c>
      <c r="E73" s="20">
        <v>3936</v>
      </c>
      <c r="F73" s="117">
        <f t="shared" si="19"/>
        <v>1.9283530610645134</v>
      </c>
      <c r="G73" s="20">
        <v>91635</v>
      </c>
      <c r="H73" s="45">
        <f t="shared" si="20"/>
        <v>1.8415005310378298</v>
      </c>
      <c r="I73" s="20">
        <v>10111</v>
      </c>
      <c r="J73" s="117">
        <f t="shared" si="21"/>
        <v>2.5052962820719302</v>
      </c>
      <c r="K73" s="23">
        <v>3435</v>
      </c>
      <c r="L73" s="117">
        <f t="shared" si="22"/>
        <v>3.4886200907955272</v>
      </c>
      <c r="M73" s="23">
        <v>9397.6593447464838</v>
      </c>
      <c r="N73" s="117">
        <f t="shared" si="23"/>
        <v>2.699042564053213</v>
      </c>
      <c r="O73" s="8" t="s">
        <v>21</v>
      </c>
      <c r="P73" s="8" t="s">
        <v>21</v>
      </c>
      <c r="Q73" s="260" t="s">
        <v>270</v>
      </c>
    </row>
    <row r="74" spans="2:19" ht="24.95" customHeight="1" x14ac:dyDescent="0.25">
      <c r="B74" s="159" t="s">
        <v>64</v>
      </c>
      <c r="C74" s="8" t="s">
        <v>21</v>
      </c>
      <c r="D74" s="8" t="s">
        <v>21</v>
      </c>
      <c r="E74" s="20">
        <v>571</v>
      </c>
      <c r="F74" s="117">
        <f t="shared" si="19"/>
        <v>0.27974837344203185</v>
      </c>
      <c r="G74" s="20">
        <v>31028</v>
      </c>
      <c r="H74" s="45">
        <f t="shared" si="20"/>
        <v>0.6235398971685685</v>
      </c>
      <c r="I74" s="20">
        <v>918</v>
      </c>
      <c r="J74" s="117">
        <f t="shared" si="21"/>
        <v>0.22746137740500763</v>
      </c>
      <c r="K74" s="23">
        <v>991</v>
      </c>
      <c r="L74" s="117">
        <f t="shared" si="22"/>
        <v>1.0064694352193209</v>
      </c>
      <c r="M74" s="23">
        <v>4819.0233689210245</v>
      </c>
      <c r="N74" s="117">
        <f t="shared" si="23"/>
        <v>1.384041356761462</v>
      </c>
      <c r="O74" s="8" t="s">
        <v>21</v>
      </c>
      <c r="P74" s="8" t="s">
        <v>21</v>
      </c>
      <c r="Q74" s="260" t="s">
        <v>65</v>
      </c>
    </row>
    <row r="75" spans="2:19" ht="24.95" customHeight="1" thickBot="1" x14ac:dyDescent="0.3">
      <c r="B75" s="160" t="s">
        <v>299</v>
      </c>
      <c r="C75" s="116" t="s">
        <v>21</v>
      </c>
      <c r="D75" s="116" t="s">
        <v>21</v>
      </c>
      <c r="E75" s="277">
        <v>39</v>
      </c>
      <c r="F75" s="126">
        <f t="shared" si="19"/>
        <v>1.9107156855059967E-2</v>
      </c>
      <c r="G75" s="179" t="s">
        <v>168</v>
      </c>
      <c r="H75" s="211" t="s">
        <v>168</v>
      </c>
      <c r="I75" s="115">
        <v>209752</v>
      </c>
      <c r="J75" s="126">
        <f t="shared" si="21"/>
        <v>51.972199164983834</v>
      </c>
      <c r="K75" s="179" t="s">
        <v>168</v>
      </c>
      <c r="L75" s="211" t="s">
        <v>168</v>
      </c>
      <c r="M75" s="179" t="s">
        <v>168</v>
      </c>
      <c r="N75" s="211" t="s">
        <v>168</v>
      </c>
      <c r="O75" s="116" t="s">
        <v>21</v>
      </c>
      <c r="P75" s="116" t="s">
        <v>21</v>
      </c>
      <c r="Q75" s="261" t="s">
        <v>300</v>
      </c>
    </row>
    <row r="76" spans="2:19" ht="26.25" customHeight="1" x14ac:dyDescent="0.25">
      <c r="B76" s="386" t="s">
        <v>337</v>
      </c>
      <c r="C76" s="386"/>
      <c r="D76" s="386"/>
      <c r="E76" s="386"/>
      <c r="F76" s="386"/>
      <c r="G76" s="386"/>
      <c r="H76" s="386"/>
      <c r="I76" s="20"/>
      <c r="J76" s="387" t="s">
        <v>336</v>
      </c>
      <c r="K76" s="387"/>
      <c r="L76" s="387"/>
      <c r="M76" s="387"/>
      <c r="N76" s="387"/>
      <c r="O76" s="387"/>
      <c r="P76" s="387"/>
      <c r="Q76" s="387"/>
    </row>
    <row r="77" spans="2:19" s="134" customFormat="1" ht="21" x14ac:dyDescent="0.45">
      <c r="B77" s="388" t="s">
        <v>204</v>
      </c>
      <c r="C77" s="388"/>
      <c r="D77" s="388"/>
      <c r="E77" s="388"/>
      <c r="F77" s="388"/>
      <c r="G77" s="388"/>
      <c r="H77" s="388"/>
      <c r="I77" s="388"/>
      <c r="J77" s="388"/>
      <c r="K77" s="388"/>
      <c r="L77" s="388"/>
      <c r="M77" s="388"/>
      <c r="N77" s="388"/>
      <c r="O77" s="388"/>
      <c r="P77" s="388"/>
      <c r="Q77" s="388"/>
      <c r="R77" s="133"/>
      <c r="S77" s="133"/>
    </row>
    <row r="78" spans="2:19" s="134" customFormat="1" ht="18.75" x14ac:dyDescent="0.3">
      <c r="B78" s="389" t="s">
        <v>203</v>
      </c>
      <c r="C78" s="389"/>
      <c r="D78" s="389"/>
      <c r="E78" s="389"/>
      <c r="F78" s="389"/>
      <c r="G78" s="389"/>
      <c r="H78" s="389"/>
      <c r="I78" s="389"/>
      <c r="J78" s="389"/>
      <c r="K78" s="389"/>
      <c r="L78" s="389"/>
      <c r="M78" s="389"/>
      <c r="N78" s="389"/>
      <c r="O78" s="389"/>
      <c r="P78" s="389"/>
      <c r="Q78" s="389"/>
      <c r="R78" s="133"/>
      <c r="S78" s="133"/>
    </row>
    <row r="79" spans="2:19" x14ac:dyDescent="0.25">
      <c r="B79" s="118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8"/>
      <c r="R79" s="1"/>
    </row>
    <row r="80" spans="2:19" ht="15.75" customHeight="1" x14ac:dyDescent="0.25">
      <c r="B80" s="8"/>
      <c r="C80" s="120"/>
      <c r="D80" s="120"/>
      <c r="E80" s="120"/>
      <c r="F80" s="120"/>
      <c r="G80" s="351" t="s">
        <v>288</v>
      </c>
      <c r="H80" s="351"/>
      <c r="I80" s="351"/>
      <c r="J80" s="351"/>
      <c r="K80" s="351"/>
      <c r="L80" s="351"/>
      <c r="M80" s="120"/>
      <c r="N80" s="120"/>
      <c r="O80" s="120"/>
      <c r="P80" s="120"/>
      <c r="Q80" s="121"/>
    </row>
    <row r="81" spans="2:19" ht="27.75" customHeight="1" x14ac:dyDescent="0.25">
      <c r="B81" s="379" t="s">
        <v>4</v>
      </c>
      <c r="C81" s="381" t="s">
        <v>5</v>
      </c>
      <c r="D81" s="381"/>
      <c r="E81" s="381" t="s">
        <v>6</v>
      </c>
      <c r="F81" s="381"/>
      <c r="G81" s="381" t="s">
        <v>7</v>
      </c>
      <c r="H81" s="381"/>
      <c r="I81" s="381" t="s">
        <v>334</v>
      </c>
      <c r="J81" s="381"/>
      <c r="K81" s="381" t="s">
        <v>9</v>
      </c>
      <c r="L81" s="381"/>
      <c r="M81" s="381" t="s">
        <v>10</v>
      </c>
      <c r="N81" s="381"/>
      <c r="O81" s="384" t="s">
        <v>11</v>
      </c>
      <c r="P81" s="384"/>
      <c r="Q81" s="380" t="s">
        <v>12</v>
      </c>
    </row>
    <row r="82" spans="2:19" ht="15.75" x14ac:dyDescent="0.25">
      <c r="B82" s="379"/>
      <c r="C82" s="382" t="s">
        <v>13</v>
      </c>
      <c r="D82" s="382"/>
      <c r="E82" s="382" t="s">
        <v>14</v>
      </c>
      <c r="F82" s="382"/>
      <c r="G82" s="382" t="s">
        <v>15</v>
      </c>
      <c r="H82" s="382"/>
      <c r="I82" s="382" t="s">
        <v>335</v>
      </c>
      <c r="J82" s="382"/>
      <c r="K82" s="382" t="s">
        <v>17</v>
      </c>
      <c r="L82" s="382"/>
      <c r="M82" s="382" t="s">
        <v>18</v>
      </c>
      <c r="N82" s="382"/>
      <c r="O82" s="385" t="s">
        <v>19</v>
      </c>
      <c r="P82" s="385"/>
      <c r="Q82" s="380"/>
    </row>
    <row r="83" spans="2:19" ht="22.5" x14ac:dyDescent="0.25">
      <c r="B83" s="379"/>
      <c r="C83" s="305" t="s">
        <v>153</v>
      </c>
      <c r="D83" s="306" t="s">
        <v>3</v>
      </c>
      <c r="E83" s="305" t="s">
        <v>153</v>
      </c>
      <c r="F83" s="306" t="s">
        <v>3</v>
      </c>
      <c r="G83" s="305" t="s">
        <v>153</v>
      </c>
      <c r="H83" s="306" t="s">
        <v>3</v>
      </c>
      <c r="I83" s="305" t="s">
        <v>153</v>
      </c>
      <c r="J83" s="306" t="s">
        <v>3</v>
      </c>
      <c r="K83" s="305" t="s">
        <v>153</v>
      </c>
      <c r="L83" s="306" t="s">
        <v>3</v>
      </c>
      <c r="M83" s="305" t="s">
        <v>153</v>
      </c>
      <c r="N83" s="306" t="s">
        <v>3</v>
      </c>
      <c r="O83" s="305" t="s">
        <v>153</v>
      </c>
      <c r="P83" s="306" t="s">
        <v>3</v>
      </c>
      <c r="Q83" s="380"/>
    </row>
    <row r="84" spans="2:19" ht="24.95" customHeight="1" x14ac:dyDescent="0.25">
      <c r="B84" s="53" t="s">
        <v>20</v>
      </c>
      <c r="C84" s="60" t="s">
        <v>21</v>
      </c>
      <c r="D84" s="60" t="s">
        <v>21</v>
      </c>
      <c r="E84" s="123">
        <f t="shared" ref="E84:N84" si="24">SUM(E85:E93)</f>
        <v>139906</v>
      </c>
      <c r="F84" s="124">
        <f>SUM(F85:F94)</f>
        <v>100.01358054693867</v>
      </c>
      <c r="G84" s="123">
        <f t="shared" si="24"/>
        <v>4159744</v>
      </c>
      <c r="H84" s="124">
        <f t="shared" si="24"/>
        <v>99.999999999999986</v>
      </c>
      <c r="I84" s="123">
        <f>SUM(I85:I94)</f>
        <v>273508</v>
      </c>
      <c r="J84" s="124">
        <f>SUM(J85:J94)</f>
        <v>100</v>
      </c>
      <c r="K84" s="123">
        <f t="shared" si="24"/>
        <v>64141</v>
      </c>
      <c r="L84" s="124">
        <f t="shared" si="24"/>
        <v>100</v>
      </c>
      <c r="M84" s="123">
        <f t="shared" si="24"/>
        <v>197948.15624840156</v>
      </c>
      <c r="N84" s="124">
        <f t="shared" si="24"/>
        <v>100</v>
      </c>
      <c r="O84" s="60" t="s">
        <v>21</v>
      </c>
      <c r="P84" s="60" t="s">
        <v>21</v>
      </c>
      <c r="Q84" s="138" t="s">
        <v>22</v>
      </c>
    </row>
    <row r="85" spans="2:19" ht="24.95" customHeight="1" x14ac:dyDescent="0.25">
      <c r="B85" s="159" t="s">
        <v>51</v>
      </c>
      <c r="C85" s="8" t="s">
        <v>21</v>
      </c>
      <c r="D85" s="8" t="s">
        <v>21</v>
      </c>
      <c r="E85" s="20">
        <v>2620</v>
      </c>
      <c r="F85" s="117">
        <f>+E85/$E$84*100</f>
        <v>1.8726859462782155</v>
      </c>
      <c r="G85" s="20">
        <v>23311</v>
      </c>
      <c r="H85" s="45">
        <f>+G85/$G$84*100</f>
        <v>0.5603950627730937</v>
      </c>
      <c r="I85" s="20">
        <v>2148</v>
      </c>
      <c r="J85" s="117">
        <f>+I85/$I$84*100</f>
        <v>0.78535179958173063</v>
      </c>
      <c r="K85" s="23">
        <v>85</v>
      </c>
      <c r="L85" s="117">
        <f>+K85/$K$84*100</f>
        <v>0.13252054068380598</v>
      </c>
      <c r="M85" s="23">
        <v>0</v>
      </c>
      <c r="N85" s="117">
        <f>+M85/$M$84*100</f>
        <v>0</v>
      </c>
      <c r="O85" s="8" t="s">
        <v>21</v>
      </c>
      <c r="P85" s="8" t="s">
        <v>21</v>
      </c>
      <c r="Q85" s="260" t="s">
        <v>52</v>
      </c>
    </row>
    <row r="86" spans="2:19" ht="24.95" customHeight="1" x14ac:dyDescent="0.25">
      <c r="B86" s="159" t="s">
        <v>53</v>
      </c>
      <c r="C86" s="8" t="s">
        <v>21</v>
      </c>
      <c r="D86" s="8" t="s">
        <v>21</v>
      </c>
      <c r="E86" s="20">
        <v>13320</v>
      </c>
      <c r="F86" s="117">
        <f t="shared" ref="F86:F94" si="25">+E86/$E$84*100</f>
        <v>9.5206781696281784</v>
      </c>
      <c r="G86" s="20">
        <v>108318</v>
      </c>
      <c r="H86" s="45">
        <f t="shared" ref="H86:H93" si="26">+G86/$G$84*100</f>
        <v>2.6039583205120316</v>
      </c>
      <c r="I86" s="20">
        <v>9541</v>
      </c>
      <c r="J86" s="117">
        <f t="shared" ref="J86:J94" si="27">+I86/$I$84*100</f>
        <v>3.4883805958143816</v>
      </c>
      <c r="K86" s="23">
        <v>630</v>
      </c>
      <c r="L86" s="117">
        <f t="shared" ref="L86:L93" si="28">+K86/$K$84*100</f>
        <v>0.98221106624467969</v>
      </c>
      <c r="M86" s="23">
        <v>91.773569735525285</v>
      </c>
      <c r="N86" s="117">
        <f t="shared" ref="N86:N93" si="29">+M86/$M$84*100</f>
        <v>4.6362427150046445E-2</v>
      </c>
      <c r="O86" s="8" t="s">
        <v>21</v>
      </c>
      <c r="P86" s="8" t="s">
        <v>21</v>
      </c>
      <c r="Q86" s="260" t="s">
        <v>54</v>
      </c>
    </row>
    <row r="87" spans="2:19" ht="24.95" customHeight="1" x14ac:dyDescent="0.25">
      <c r="B87" s="159" t="s">
        <v>55</v>
      </c>
      <c r="C87" s="8" t="s">
        <v>21</v>
      </c>
      <c r="D87" s="8" t="s">
        <v>21</v>
      </c>
      <c r="E87" s="20">
        <v>15513</v>
      </c>
      <c r="F87" s="117">
        <f t="shared" si="25"/>
        <v>11.088159192600747</v>
      </c>
      <c r="G87" s="20">
        <v>290379</v>
      </c>
      <c r="H87" s="45">
        <f t="shared" si="26"/>
        <v>6.9806940042464154</v>
      </c>
      <c r="I87" s="20">
        <v>7874</v>
      </c>
      <c r="J87" s="117">
        <f t="shared" si="27"/>
        <v>2.878892025096158</v>
      </c>
      <c r="K87" s="23">
        <v>4153</v>
      </c>
      <c r="L87" s="117">
        <f t="shared" si="28"/>
        <v>6.4747977112923083</v>
      </c>
      <c r="M87" s="23">
        <v>2591.016165897257</v>
      </c>
      <c r="N87" s="117">
        <f t="shared" si="29"/>
        <v>1.3089367514218408</v>
      </c>
      <c r="O87" s="8" t="s">
        <v>21</v>
      </c>
      <c r="P87" s="8" t="s">
        <v>21</v>
      </c>
      <c r="Q87" s="260" t="s">
        <v>56</v>
      </c>
    </row>
    <row r="88" spans="2:19" ht="24.95" customHeight="1" x14ac:dyDescent="0.25">
      <c r="B88" s="159" t="s">
        <v>57</v>
      </c>
      <c r="C88" s="8" t="s">
        <v>21</v>
      </c>
      <c r="D88" s="8" t="s">
        <v>21</v>
      </c>
      <c r="E88" s="20">
        <v>23410</v>
      </c>
      <c r="F88" s="117">
        <f t="shared" si="25"/>
        <v>16.732663359684359</v>
      </c>
      <c r="G88" s="20">
        <v>481934</v>
      </c>
      <c r="H88" s="45">
        <f t="shared" si="26"/>
        <v>11.585664887069974</v>
      </c>
      <c r="I88" s="20">
        <v>9329</v>
      </c>
      <c r="J88" s="117">
        <f t="shared" si="27"/>
        <v>3.4108691519078054</v>
      </c>
      <c r="K88" s="23">
        <v>8954</v>
      </c>
      <c r="L88" s="117">
        <f t="shared" si="28"/>
        <v>13.959869662150576</v>
      </c>
      <c r="M88" s="23">
        <v>35819.539283728867</v>
      </c>
      <c r="N88" s="117">
        <f t="shared" si="29"/>
        <v>18.095414457298393</v>
      </c>
      <c r="O88" s="8" t="s">
        <v>21</v>
      </c>
      <c r="P88" s="8" t="s">
        <v>21</v>
      </c>
      <c r="Q88" s="260" t="s">
        <v>58</v>
      </c>
    </row>
    <row r="89" spans="2:19" ht="24.95" customHeight="1" x14ac:dyDescent="0.25">
      <c r="B89" s="159" t="s">
        <v>59</v>
      </c>
      <c r="C89" s="8" t="s">
        <v>21</v>
      </c>
      <c r="D89" s="8" t="s">
        <v>21</v>
      </c>
      <c r="E89" s="20">
        <v>58359</v>
      </c>
      <c r="F89" s="117">
        <f t="shared" si="25"/>
        <v>41.713007304904721</v>
      </c>
      <c r="G89" s="20">
        <v>1671749</v>
      </c>
      <c r="H89" s="45">
        <f t="shared" si="26"/>
        <v>40.188747192134898</v>
      </c>
      <c r="I89" s="20">
        <v>31447</v>
      </c>
      <c r="J89" s="117">
        <f t="shared" si="27"/>
        <v>11.497652719481698</v>
      </c>
      <c r="K89" s="23">
        <v>24329</v>
      </c>
      <c r="L89" s="117">
        <f t="shared" si="28"/>
        <v>37.930496874074308</v>
      </c>
      <c r="M89" s="23">
        <v>46404.423676565639</v>
      </c>
      <c r="N89" s="117">
        <f t="shared" si="29"/>
        <v>23.442715787831624</v>
      </c>
      <c r="O89" s="8" t="s">
        <v>21</v>
      </c>
      <c r="P89" s="8" t="s">
        <v>21</v>
      </c>
      <c r="Q89" s="260" t="s">
        <v>268</v>
      </c>
    </row>
    <row r="90" spans="2:19" ht="24.95" customHeight="1" x14ac:dyDescent="0.25">
      <c r="B90" s="159" t="s">
        <v>60</v>
      </c>
      <c r="C90" s="8" t="s">
        <v>21</v>
      </c>
      <c r="D90" s="8" t="s">
        <v>21</v>
      </c>
      <c r="E90" s="20">
        <v>12572</v>
      </c>
      <c r="F90" s="117">
        <f t="shared" si="25"/>
        <v>8.9860334796220318</v>
      </c>
      <c r="G90" s="20">
        <v>390013</v>
      </c>
      <c r="H90" s="45">
        <f t="shared" si="26"/>
        <v>9.3758894778140185</v>
      </c>
      <c r="I90" s="20">
        <v>14913</v>
      </c>
      <c r="J90" s="117">
        <f t="shared" si="27"/>
        <v>5.452491334805563</v>
      </c>
      <c r="K90" s="23">
        <v>2320</v>
      </c>
      <c r="L90" s="117">
        <f t="shared" si="28"/>
        <v>3.6170312280756454</v>
      </c>
      <c r="M90" s="23">
        <v>37084.367962072189</v>
      </c>
      <c r="N90" s="117">
        <f t="shared" si="29"/>
        <v>18.734384126081824</v>
      </c>
      <c r="O90" s="8" t="s">
        <v>21</v>
      </c>
      <c r="P90" s="8" t="s">
        <v>21</v>
      </c>
      <c r="Q90" s="260" t="s">
        <v>61</v>
      </c>
    </row>
    <row r="91" spans="2:19" ht="24.95" customHeight="1" x14ac:dyDescent="0.25">
      <c r="B91" s="159" t="s">
        <v>62</v>
      </c>
      <c r="C91" s="8" t="s">
        <v>21</v>
      </c>
      <c r="D91" s="8" t="s">
        <v>21</v>
      </c>
      <c r="E91" s="20">
        <v>11470</v>
      </c>
      <c r="F91" s="117">
        <f t="shared" si="25"/>
        <v>8.1983617571798195</v>
      </c>
      <c r="G91" s="20">
        <v>1095743</v>
      </c>
      <c r="H91" s="45">
        <f t="shared" si="26"/>
        <v>26.341596982891254</v>
      </c>
      <c r="I91" s="20">
        <v>33369</v>
      </c>
      <c r="J91" s="117">
        <f t="shared" si="27"/>
        <v>12.200374394898869</v>
      </c>
      <c r="K91" s="23">
        <v>20671</v>
      </c>
      <c r="L91" s="117">
        <f t="shared" si="28"/>
        <v>32.227436429117098</v>
      </c>
      <c r="M91" s="23">
        <v>65821.683530978451</v>
      </c>
      <c r="N91" s="117">
        <f t="shared" si="29"/>
        <v>33.251981113873072</v>
      </c>
      <c r="O91" s="8" t="s">
        <v>21</v>
      </c>
      <c r="P91" s="8" t="s">
        <v>21</v>
      </c>
      <c r="Q91" s="260" t="s">
        <v>269</v>
      </c>
    </row>
    <row r="92" spans="2:19" ht="24.95" customHeight="1" x14ac:dyDescent="0.25">
      <c r="B92" s="159" t="s">
        <v>63</v>
      </c>
      <c r="C92" s="8" t="s">
        <v>21</v>
      </c>
      <c r="D92" s="8" t="s">
        <v>21</v>
      </c>
      <c r="E92" s="20">
        <v>2197</v>
      </c>
      <c r="F92" s="117">
        <f t="shared" si="25"/>
        <v>1.5703400854859693</v>
      </c>
      <c r="G92" s="20">
        <v>72928</v>
      </c>
      <c r="H92" s="45">
        <f t="shared" si="26"/>
        <v>1.7531848113730077</v>
      </c>
      <c r="I92" s="20">
        <v>4674</v>
      </c>
      <c r="J92" s="117">
        <f t="shared" si="27"/>
        <v>1.7089079661289612</v>
      </c>
      <c r="K92" s="23">
        <v>2335</v>
      </c>
      <c r="L92" s="117">
        <f t="shared" si="28"/>
        <v>3.6404172058433764</v>
      </c>
      <c r="M92" s="23">
        <v>6581.3230203281546</v>
      </c>
      <c r="N92" s="117">
        <f t="shared" si="29"/>
        <v>3.3247710638281323</v>
      </c>
      <c r="O92" s="8" t="s">
        <v>21</v>
      </c>
      <c r="P92" s="8" t="s">
        <v>21</v>
      </c>
      <c r="Q92" s="260" t="s">
        <v>270</v>
      </c>
    </row>
    <row r="93" spans="2:19" ht="24.95" customHeight="1" x14ac:dyDescent="0.25">
      <c r="B93" s="159" t="s">
        <v>64</v>
      </c>
      <c r="C93" s="8" t="s">
        <v>21</v>
      </c>
      <c r="D93" s="8" t="s">
        <v>21</v>
      </c>
      <c r="E93" s="20">
        <v>445</v>
      </c>
      <c r="F93" s="117">
        <f t="shared" si="25"/>
        <v>0.31807070461595643</v>
      </c>
      <c r="G93" s="20">
        <v>25369</v>
      </c>
      <c r="H93" s="45">
        <f t="shared" si="26"/>
        <v>0.60986926118530371</v>
      </c>
      <c r="I93" s="20">
        <v>722</v>
      </c>
      <c r="J93" s="117">
        <f t="shared" si="27"/>
        <v>0.2639776533044737</v>
      </c>
      <c r="K93" s="23">
        <v>664</v>
      </c>
      <c r="L93" s="117">
        <f t="shared" si="28"/>
        <v>1.0352192825182021</v>
      </c>
      <c r="M93" s="23">
        <v>3554.0290390954701</v>
      </c>
      <c r="N93" s="117">
        <f t="shared" si="29"/>
        <v>1.7954342725150636</v>
      </c>
      <c r="O93" s="8" t="s">
        <v>21</v>
      </c>
      <c r="P93" s="8" t="s">
        <v>21</v>
      </c>
      <c r="Q93" s="260" t="s">
        <v>65</v>
      </c>
    </row>
    <row r="94" spans="2:19" ht="24.95" customHeight="1" thickBot="1" x14ac:dyDescent="0.3">
      <c r="B94" s="160" t="s">
        <v>299</v>
      </c>
      <c r="C94" s="116" t="s">
        <v>21</v>
      </c>
      <c r="D94" s="116" t="s">
        <v>21</v>
      </c>
      <c r="E94" s="277">
        <v>19</v>
      </c>
      <c r="F94" s="126">
        <f t="shared" si="25"/>
        <v>1.3580546938658813E-2</v>
      </c>
      <c r="G94" s="179" t="s">
        <v>168</v>
      </c>
      <c r="H94" s="211" t="s">
        <v>168</v>
      </c>
      <c r="I94" s="115">
        <v>159491</v>
      </c>
      <c r="J94" s="126">
        <f t="shared" si="27"/>
        <v>58.313102358980359</v>
      </c>
      <c r="K94" s="179" t="s">
        <v>168</v>
      </c>
      <c r="L94" s="211" t="s">
        <v>168</v>
      </c>
      <c r="M94" s="179" t="s">
        <v>168</v>
      </c>
      <c r="N94" s="211" t="s">
        <v>168</v>
      </c>
      <c r="O94" s="116" t="s">
        <v>21</v>
      </c>
      <c r="P94" s="116" t="s">
        <v>21</v>
      </c>
      <c r="Q94" s="261" t="s">
        <v>300</v>
      </c>
    </row>
    <row r="95" spans="2:19" ht="28.5" customHeight="1" x14ac:dyDescent="0.25">
      <c r="B95" s="386" t="s">
        <v>337</v>
      </c>
      <c r="C95" s="386"/>
      <c r="D95" s="386"/>
      <c r="E95" s="386"/>
      <c r="F95" s="386"/>
      <c r="G95" s="386"/>
      <c r="H95" s="386"/>
      <c r="I95" s="20"/>
      <c r="J95" s="387" t="s">
        <v>336</v>
      </c>
      <c r="K95" s="387"/>
      <c r="L95" s="387"/>
      <c r="M95" s="387"/>
      <c r="N95" s="387"/>
      <c r="O95" s="387"/>
      <c r="P95" s="387"/>
      <c r="Q95" s="387"/>
    </row>
    <row r="96" spans="2:19" s="134" customFormat="1" ht="21" x14ac:dyDescent="0.45">
      <c r="B96" s="388" t="s">
        <v>204</v>
      </c>
      <c r="C96" s="388"/>
      <c r="D96" s="388"/>
      <c r="E96" s="388"/>
      <c r="F96" s="388"/>
      <c r="G96" s="388"/>
      <c r="H96" s="388"/>
      <c r="I96" s="388"/>
      <c r="J96" s="388"/>
      <c r="K96" s="388"/>
      <c r="L96" s="388"/>
      <c r="M96" s="388"/>
      <c r="N96" s="388"/>
      <c r="O96" s="388"/>
      <c r="P96" s="388"/>
      <c r="Q96" s="388"/>
      <c r="R96" s="133"/>
      <c r="S96" s="133"/>
    </row>
    <row r="97" spans="2:19" s="134" customFormat="1" ht="18.75" x14ac:dyDescent="0.3">
      <c r="B97" s="389" t="s">
        <v>203</v>
      </c>
      <c r="C97" s="389"/>
      <c r="D97" s="389"/>
      <c r="E97" s="389"/>
      <c r="F97" s="389"/>
      <c r="G97" s="389"/>
      <c r="H97" s="389"/>
      <c r="I97" s="389"/>
      <c r="J97" s="389"/>
      <c r="K97" s="389"/>
      <c r="L97" s="389"/>
      <c r="M97" s="389"/>
      <c r="N97" s="389"/>
      <c r="O97" s="389"/>
      <c r="P97" s="389"/>
      <c r="Q97" s="389"/>
      <c r="R97" s="133"/>
      <c r="S97" s="133"/>
    </row>
    <row r="98" spans="2:19" x14ac:dyDescent="0.2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8"/>
      <c r="R98" s="1"/>
    </row>
    <row r="99" spans="2:19" ht="15.75" customHeight="1" x14ac:dyDescent="0.25">
      <c r="B99" s="8"/>
      <c r="C99" s="120"/>
      <c r="D99" s="120"/>
      <c r="E99" s="120"/>
      <c r="F99" s="120"/>
      <c r="G99" s="351" t="s">
        <v>315</v>
      </c>
      <c r="H99" s="351"/>
      <c r="I99" s="351"/>
      <c r="J99" s="351"/>
      <c r="K99" s="351"/>
      <c r="L99" s="351"/>
      <c r="M99" s="120"/>
      <c r="N99" s="120"/>
      <c r="O99" s="120"/>
      <c r="P99" s="120"/>
      <c r="Q99" s="121"/>
    </row>
    <row r="100" spans="2:19" ht="25.5" customHeight="1" x14ac:dyDescent="0.25">
      <c r="B100" s="379" t="s">
        <v>4</v>
      </c>
      <c r="C100" s="381" t="s">
        <v>5</v>
      </c>
      <c r="D100" s="381"/>
      <c r="E100" s="381" t="s">
        <v>6</v>
      </c>
      <c r="F100" s="381"/>
      <c r="G100" s="381" t="s">
        <v>7</v>
      </c>
      <c r="H100" s="381"/>
      <c r="I100" s="381" t="s">
        <v>334</v>
      </c>
      <c r="J100" s="381"/>
      <c r="K100" s="381" t="s">
        <v>9</v>
      </c>
      <c r="L100" s="381"/>
      <c r="M100" s="381" t="s">
        <v>10</v>
      </c>
      <c r="N100" s="381"/>
      <c r="O100" s="384" t="s">
        <v>11</v>
      </c>
      <c r="P100" s="384"/>
      <c r="Q100" s="380" t="s">
        <v>12</v>
      </c>
    </row>
    <row r="101" spans="2:19" ht="15.75" x14ac:dyDescent="0.25">
      <c r="B101" s="379"/>
      <c r="C101" s="382" t="s">
        <v>13</v>
      </c>
      <c r="D101" s="382"/>
      <c r="E101" s="382" t="s">
        <v>14</v>
      </c>
      <c r="F101" s="382"/>
      <c r="G101" s="382" t="s">
        <v>15</v>
      </c>
      <c r="H101" s="382"/>
      <c r="I101" s="382" t="s">
        <v>335</v>
      </c>
      <c r="J101" s="382"/>
      <c r="K101" s="382" t="s">
        <v>17</v>
      </c>
      <c r="L101" s="382"/>
      <c r="M101" s="382" t="s">
        <v>18</v>
      </c>
      <c r="N101" s="382"/>
      <c r="O101" s="385" t="s">
        <v>19</v>
      </c>
      <c r="P101" s="385"/>
      <c r="Q101" s="380"/>
    </row>
    <row r="102" spans="2:19" ht="22.5" x14ac:dyDescent="0.25">
      <c r="B102" s="379"/>
      <c r="C102" s="305" t="s">
        <v>153</v>
      </c>
      <c r="D102" s="306" t="s">
        <v>3</v>
      </c>
      <c r="E102" s="305" t="s">
        <v>153</v>
      </c>
      <c r="F102" s="306" t="s">
        <v>3</v>
      </c>
      <c r="G102" s="305" t="s">
        <v>153</v>
      </c>
      <c r="H102" s="306" t="s">
        <v>3</v>
      </c>
      <c r="I102" s="305" t="s">
        <v>153</v>
      </c>
      <c r="J102" s="306" t="s">
        <v>3</v>
      </c>
      <c r="K102" s="305" t="s">
        <v>153</v>
      </c>
      <c r="L102" s="306" t="s">
        <v>3</v>
      </c>
      <c r="M102" s="305" t="s">
        <v>153</v>
      </c>
      <c r="N102" s="306" t="s">
        <v>3</v>
      </c>
      <c r="O102" s="305" t="s">
        <v>153</v>
      </c>
      <c r="P102" s="306" t="s">
        <v>3</v>
      </c>
      <c r="Q102" s="380"/>
    </row>
    <row r="103" spans="2:19" ht="24.95" customHeight="1" x14ac:dyDescent="0.25">
      <c r="B103" s="53" t="s">
        <v>20</v>
      </c>
      <c r="C103" s="60" t="s">
        <v>21</v>
      </c>
      <c r="D103" s="60" t="s">
        <v>21</v>
      </c>
      <c r="E103" s="123">
        <f>SUM(E104:E113)</f>
        <v>64187</v>
      </c>
      <c r="F103" s="124">
        <f>SUM(F104:F113)</f>
        <v>99.999999999999986</v>
      </c>
      <c r="G103" s="123">
        <f t="shared" ref="G103:N103" si="30">SUM(G104:G112)</f>
        <v>816361</v>
      </c>
      <c r="H103" s="124">
        <f t="shared" si="30"/>
        <v>100</v>
      </c>
      <c r="I103" s="123">
        <f>SUM(I104:I113)</f>
        <v>130077</v>
      </c>
      <c r="J103" s="124">
        <f>SUM(J104:J113)</f>
        <v>100</v>
      </c>
      <c r="K103" s="123">
        <f t="shared" si="30"/>
        <v>34986</v>
      </c>
      <c r="L103" s="124">
        <f t="shared" si="30"/>
        <v>100</v>
      </c>
      <c r="M103" s="123">
        <f t="shared" si="30"/>
        <v>150236.76939552036</v>
      </c>
      <c r="N103" s="124">
        <f t="shared" si="30"/>
        <v>100</v>
      </c>
      <c r="O103" s="60" t="s">
        <v>21</v>
      </c>
      <c r="P103" s="60" t="s">
        <v>21</v>
      </c>
      <c r="Q103" s="138" t="s">
        <v>22</v>
      </c>
    </row>
    <row r="104" spans="2:19" ht="24.95" customHeight="1" x14ac:dyDescent="0.25">
      <c r="B104" s="159" t="s">
        <v>313</v>
      </c>
      <c r="C104" s="8" t="s">
        <v>21</v>
      </c>
      <c r="D104" s="8" t="s">
        <v>21</v>
      </c>
      <c r="E104" s="20">
        <v>1272</v>
      </c>
      <c r="F104" s="117">
        <f>+E104/$E$103*100</f>
        <v>1.9817096919937061</v>
      </c>
      <c r="G104" s="20">
        <v>4588</v>
      </c>
      <c r="H104" s="45">
        <f>+G104/$G$103*100</f>
        <v>0.56200626928527941</v>
      </c>
      <c r="I104" s="20">
        <v>401</v>
      </c>
      <c r="J104" s="117">
        <f>+I104/$I$103*100</f>
        <v>0.30827894247253551</v>
      </c>
      <c r="K104" s="23">
        <f>+'[1]021'!$C$8</f>
        <v>45</v>
      </c>
      <c r="L104" s="117">
        <f>+K104/$K$103*100</f>
        <v>0.1286228777225176</v>
      </c>
      <c r="M104" s="23">
        <v>0</v>
      </c>
      <c r="N104" s="117">
        <f>+M104/$M$103*100</f>
        <v>0</v>
      </c>
      <c r="O104" s="8" t="s">
        <v>21</v>
      </c>
      <c r="P104" s="8" t="s">
        <v>21</v>
      </c>
      <c r="Q104" s="260" t="s">
        <v>52</v>
      </c>
    </row>
    <row r="105" spans="2:19" ht="24.95" customHeight="1" x14ac:dyDescent="0.25">
      <c r="B105" s="159" t="s">
        <v>314</v>
      </c>
      <c r="C105" s="8" t="s">
        <v>21</v>
      </c>
      <c r="D105" s="8" t="s">
        <v>21</v>
      </c>
      <c r="E105" s="20">
        <v>4256</v>
      </c>
      <c r="F105" s="117">
        <f t="shared" ref="F105:F113" si="31">+E105/$E$103*100</f>
        <v>6.6306261392493804</v>
      </c>
      <c r="G105" s="20">
        <v>10989</v>
      </c>
      <c r="H105" s="45">
        <f t="shared" ref="H105:H112" si="32">+G105/$G$103*100</f>
        <v>1.3460956611107098</v>
      </c>
      <c r="I105" s="20">
        <v>498</v>
      </c>
      <c r="J105" s="117">
        <f t="shared" ref="J105:J113" si="33">+I105/$I$103*100</f>
        <v>0.38285015798334832</v>
      </c>
      <c r="K105" s="23">
        <f>+'[1]021'!$C$9+'[1]021'!$C$10</f>
        <v>197</v>
      </c>
      <c r="L105" s="117">
        <f t="shared" ref="L105:L112" si="34">+K105/$K$103*100</f>
        <v>0.5630823758074659</v>
      </c>
      <c r="M105" s="23">
        <v>0</v>
      </c>
      <c r="N105" s="117">
        <f t="shared" ref="N105:N112" si="35">+M105/$M$103*100</f>
        <v>0</v>
      </c>
      <c r="O105" s="8" t="s">
        <v>21</v>
      </c>
      <c r="P105" s="8" t="s">
        <v>21</v>
      </c>
      <c r="Q105" s="260" t="s">
        <v>54</v>
      </c>
    </row>
    <row r="106" spans="2:19" ht="24.95" customHeight="1" x14ac:dyDescent="0.25">
      <c r="B106" s="159" t="s">
        <v>55</v>
      </c>
      <c r="C106" s="8" t="s">
        <v>21</v>
      </c>
      <c r="D106" s="8" t="s">
        <v>21</v>
      </c>
      <c r="E106" s="20">
        <v>2575</v>
      </c>
      <c r="F106" s="117">
        <f t="shared" si="31"/>
        <v>4.0117157679904025</v>
      </c>
      <c r="G106" s="20">
        <v>16780</v>
      </c>
      <c r="H106" s="45">
        <f t="shared" si="32"/>
        <v>2.0554632080660395</v>
      </c>
      <c r="I106" s="20">
        <v>477</v>
      </c>
      <c r="J106" s="117">
        <f t="shared" si="33"/>
        <v>0.36670587421296613</v>
      </c>
      <c r="K106" s="23">
        <f>+'[1]021'!$C$11</f>
        <v>723</v>
      </c>
      <c r="L106" s="117">
        <f t="shared" si="34"/>
        <v>2.0665409020751158</v>
      </c>
      <c r="M106" s="23">
        <v>278.06772594694337</v>
      </c>
      <c r="N106" s="117">
        <f t="shared" si="35"/>
        <v>0.18508633210481867</v>
      </c>
      <c r="O106" s="8" t="s">
        <v>21</v>
      </c>
      <c r="P106" s="8" t="s">
        <v>21</v>
      </c>
      <c r="Q106" s="260" t="s">
        <v>56</v>
      </c>
    </row>
    <row r="107" spans="2:19" ht="24.95" customHeight="1" x14ac:dyDescent="0.25">
      <c r="B107" s="159" t="s">
        <v>57</v>
      </c>
      <c r="C107" s="8" t="s">
        <v>21</v>
      </c>
      <c r="D107" s="8" t="s">
        <v>21</v>
      </c>
      <c r="E107" s="20">
        <v>5902</v>
      </c>
      <c r="F107" s="117">
        <f t="shared" si="31"/>
        <v>9.1950083350211091</v>
      </c>
      <c r="G107" s="20">
        <v>28161</v>
      </c>
      <c r="H107" s="45">
        <f t="shared" si="32"/>
        <v>3.4495768416178629</v>
      </c>
      <c r="I107" s="20">
        <v>794</v>
      </c>
      <c r="J107" s="117">
        <f t="shared" si="33"/>
        <v>0.61040768160397307</v>
      </c>
      <c r="K107" s="23">
        <f>+'[1]021'!$C$12+'[1]021'!$C$13</f>
        <v>2460</v>
      </c>
      <c r="L107" s="117">
        <f t="shared" si="34"/>
        <v>7.0313839821642938</v>
      </c>
      <c r="M107" s="23">
        <v>10729.261036148009</v>
      </c>
      <c r="N107" s="117">
        <f t="shared" si="35"/>
        <v>7.1415679925209616</v>
      </c>
      <c r="O107" s="8" t="s">
        <v>21</v>
      </c>
      <c r="P107" s="8" t="s">
        <v>21</v>
      </c>
      <c r="Q107" s="260" t="s">
        <v>58</v>
      </c>
    </row>
    <row r="108" spans="2:19" ht="24.95" customHeight="1" x14ac:dyDescent="0.25">
      <c r="B108" s="159" t="s">
        <v>59</v>
      </c>
      <c r="C108" s="8" t="s">
        <v>21</v>
      </c>
      <c r="D108" s="8" t="s">
        <v>21</v>
      </c>
      <c r="E108" s="20">
        <v>26563</v>
      </c>
      <c r="F108" s="117">
        <f t="shared" si="31"/>
        <v>41.383769299079255</v>
      </c>
      <c r="G108" s="20">
        <v>82305</v>
      </c>
      <c r="H108" s="45">
        <f t="shared" si="32"/>
        <v>10.081936790219032</v>
      </c>
      <c r="I108" s="20">
        <v>6483</v>
      </c>
      <c r="J108" s="117">
        <f t="shared" si="33"/>
        <v>4.9839710325422635</v>
      </c>
      <c r="K108" s="23">
        <f>+'[1]021'!$C$14</f>
        <v>9027</v>
      </c>
      <c r="L108" s="117">
        <f t="shared" si="34"/>
        <v>25.801749271137027</v>
      </c>
      <c r="M108" s="23">
        <v>23227.937282889579</v>
      </c>
      <c r="N108" s="117">
        <f t="shared" si="35"/>
        <v>15.460887089324068</v>
      </c>
      <c r="O108" s="8" t="s">
        <v>21</v>
      </c>
      <c r="P108" s="8" t="s">
        <v>21</v>
      </c>
      <c r="Q108" s="260" t="s">
        <v>268</v>
      </c>
    </row>
    <row r="109" spans="2:19" ht="24.95" customHeight="1" x14ac:dyDescent="0.25">
      <c r="B109" s="159" t="s">
        <v>60</v>
      </c>
      <c r="C109" s="8" t="s">
        <v>21</v>
      </c>
      <c r="D109" s="8" t="s">
        <v>21</v>
      </c>
      <c r="E109" s="20">
        <v>8613</v>
      </c>
      <c r="F109" s="117">
        <f t="shared" si="31"/>
        <v>13.418605013476249</v>
      </c>
      <c r="G109" s="20">
        <v>111883</v>
      </c>
      <c r="H109" s="45">
        <f t="shared" si="32"/>
        <v>13.705088802625308</v>
      </c>
      <c r="I109" s="20">
        <v>19283</v>
      </c>
      <c r="J109" s="117">
        <f t="shared" si="33"/>
        <v>14.824296378299007</v>
      </c>
      <c r="K109" s="23">
        <f>+'[1]021'!$C$15</f>
        <v>672</v>
      </c>
      <c r="L109" s="117">
        <f t="shared" si="34"/>
        <v>1.9207683073229291</v>
      </c>
      <c r="M109" s="23">
        <v>35546.255937442853</v>
      </c>
      <c r="N109" s="117">
        <f t="shared" si="35"/>
        <v>23.660157284041507</v>
      </c>
      <c r="O109" s="8" t="s">
        <v>21</v>
      </c>
      <c r="P109" s="8" t="s">
        <v>21</v>
      </c>
      <c r="Q109" s="260" t="s">
        <v>61</v>
      </c>
    </row>
    <row r="110" spans="2:19" ht="24.95" customHeight="1" x14ac:dyDescent="0.25">
      <c r="B110" s="159" t="s">
        <v>62</v>
      </c>
      <c r="C110" s="8" t="s">
        <v>21</v>
      </c>
      <c r="D110" s="8" t="s">
        <v>21</v>
      </c>
      <c r="E110" s="20">
        <v>13121</v>
      </c>
      <c r="F110" s="117">
        <f t="shared" si="31"/>
        <v>20.441834016233816</v>
      </c>
      <c r="G110" s="20">
        <v>537289</v>
      </c>
      <c r="H110" s="45">
        <f t="shared" si="32"/>
        <v>65.815123456412053</v>
      </c>
      <c r="I110" s="20">
        <v>46247</v>
      </c>
      <c r="J110" s="117">
        <f t="shared" si="33"/>
        <v>35.553556739469698</v>
      </c>
      <c r="K110" s="23">
        <f>+'[1]021'!$C$16</f>
        <v>19771</v>
      </c>
      <c r="L110" s="117">
        <f t="shared" si="34"/>
        <v>56.511175898931</v>
      </c>
      <c r="M110" s="23">
        <v>76373.916758849111</v>
      </c>
      <c r="N110" s="117">
        <f t="shared" si="35"/>
        <v>50.835702249283301</v>
      </c>
      <c r="O110" s="8" t="s">
        <v>21</v>
      </c>
      <c r="P110" s="8" t="s">
        <v>21</v>
      </c>
      <c r="Q110" s="260" t="s">
        <v>269</v>
      </c>
    </row>
    <row r="111" spans="2:19" ht="24.95" customHeight="1" x14ac:dyDescent="0.25">
      <c r="B111" s="159" t="s">
        <v>63</v>
      </c>
      <c r="C111" s="8" t="s">
        <v>21</v>
      </c>
      <c r="D111" s="8" t="s">
        <v>21</v>
      </c>
      <c r="E111" s="20">
        <v>1739</v>
      </c>
      <c r="F111" s="117">
        <f t="shared" si="31"/>
        <v>2.7092713477807031</v>
      </c>
      <c r="G111" s="20">
        <v>18707</v>
      </c>
      <c r="H111" s="45">
        <f t="shared" si="32"/>
        <v>2.2915107409589632</v>
      </c>
      <c r="I111" s="20">
        <v>5437</v>
      </c>
      <c r="J111" s="117">
        <f t="shared" si="33"/>
        <v>4.1798319456937048</v>
      </c>
      <c r="K111" s="23">
        <f>+'[1]021'!$C$17+'[1]021'!$C$18</f>
        <v>1100</v>
      </c>
      <c r="L111" s="117">
        <f t="shared" si="34"/>
        <v>3.1441147887726522</v>
      </c>
      <c r="M111" s="23">
        <v>2816.3363244183247</v>
      </c>
      <c r="N111" s="117">
        <f t="shared" si="35"/>
        <v>1.874598565817071</v>
      </c>
      <c r="O111" s="8" t="s">
        <v>21</v>
      </c>
      <c r="P111" s="8" t="s">
        <v>21</v>
      </c>
      <c r="Q111" s="260" t="s">
        <v>270</v>
      </c>
    </row>
    <row r="112" spans="2:19" ht="24.95" customHeight="1" x14ac:dyDescent="0.25">
      <c r="B112" s="159" t="s">
        <v>64</v>
      </c>
      <c r="C112" s="8" t="s">
        <v>21</v>
      </c>
      <c r="D112" s="8" t="s">
        <v>21</v>
      </c>
      <c r="E112" s="20">
        <v>126</v>
      </c>
      <c r="F112" s="117">
        <f t="shared" si="31"/>
        <v>0.19630143175409354</v>
      </c>
      <c r="G112" s="20">
        <v>5659</v>
      </c>
      <c r="H112" s="45">
        <f t="shared" si="32"/>
        <v>0.69319822970475065</v>
      </c>
      <c r="I112" s="20">
        <v>196</v>
      </c>
      <c r="J112" s="117">
        <f t="shared" si="33"/>
        <v>0.15067998185690015</v>
      </c>
      <c r="K112" s="23">
        <f>+'[1]021'!$D$19</f>
        <v>991</v>
      </c>
      <c r="L112" s="117">
        <f t="shared" si="34"/>
        <v>2.8325615960669981</v>
      </c>
      <c r="M112" s="23">
        <v>1264.9943298255521</v>
      </c>
      <c r="N112" s="117">
        <f t="shared" si="35"/>
        <v>0.84200048690828055</v>
      </c>
      <c r="O112" s="8" t="s">
        <v>21</v>
      </c>
      <c r="P112" s="8" t="s">
        <v>21</v>
      </c>
      <c r="Q112" s="260" t="s">
        <v>65</v>
      </c>
    </row>
    <row r="113" spans="2:19" ht="24.95" customHeight="1" thickBot="1" x14ac:dyDescent="0.3">
      <c r="B113" s="160" t="s">
        <v>299</v>
      </c>
      <c r="C113" s="116" t="s">
        <v>21</v>
      </c>
      <c r="D113" s="116" t="s">
        <v>21</v>
      </c>
      <c r="E113" s="277">
        <v>20</v>
      </c>
      <c r="F113" s="126">
        <f t="shared" si="31"/>
        <v>3.1158957421284685E-2</v>
      </c>
      <c r="G113" s="179" t="s">
        <v>168</v>
      </c>
      <c r="H113" s="211" t="s">
        <v>168</v>
      </c>
      <c r="I113" s="115">
        <v>50261</v>
      </c>
      <c r="J113" s="126">
        <f t="shared" si="33"/>
        <v>38.6394212658656</v>
      </c>
      <c r="K113" s="179" t="s">
        <v>168</v>
      </c>
      <c r="L113" s="211" t="s">
        <v>168</v>
      </c>
      <c r="M113" s="179" t="s">
        <v>168</v>
      </c>
      <c r="N113" s="211" t="s">
        <v>168</v>
      </c>
      <c r="O113" s="116" t="s">
        <v>21</v>
      </c>
      <c r="P113" s="116" t="s">
        <v>21</v>
      </c>
      <c r="Q113" s="261" t="s">
        <v>300</v>
      </c>
    </row>
    <row r="114" spans="2:19" ht="30" customHeight="1" x14ac:dyDescent="0.25">
      <c r="B114" s="386" t="s">
        <v>337</v>
      </c>
      <c r="C114" s="386"/>
      <c r="D114" s="386"/>
      <c r="E114" s="386"/>
      <c r="F114" s="386"/>
      <c r="G114" s="386"/>
      <c r="H114" s="386"/>
      <c r="I114" s="20"/>
      <c r="J114" s="387" t="s">
        <v>336</v>
      </c>
      <c r="K114" s="387"/>
      <c r="L114" s="387"/>
      <c r="M114" s="387"/>
      <c r="N114" s="387"/>
      <c r="O114" s="387"/>
      <c r="P114" s="387"/>
      <c r="Q114" s="387"/>
    </row>
    <row r="115" spans="2:19" s="134" customFormat="1" ht="21" x14ac:dyDescent="0.45">
      <c r="B115" s="388" t="s">
        <v>204</v>
      </c>
      <c r="C115" s="388"/>
      <c r="D115" s="388"/>
      <c r="E115" s="388"/>
      <c r="F115" s="388"/>
      <c r="G115" s="388"/>
      <c r="H115" s="388"/>
      <c r="I115" s="388"/>
      <c r="J115" s="388"/>
      <c r="K115" s="388"/>
      <c r="L115" s="388"/>
      <c r="M115" s="388"/>
      <c r="N115" s="388"/>
      <c r="O115" s="388"/>
      <c r="P115" s="388"/>
      <c r="Q115" s="388"/>
      <c r="R115" s="133"/>
      <c r="S115" s="133"/>
    </row>
    <row r="116" spans="2:19" s="134" customFormat="1" ht="18.75" x14ac:dyDescent="0.3">
      <c r="B116" s="389" t="s">
        <v>203</v>
      </c>
      <c r="C116" s="389"/>
      <c r="D116" s="389"/>
      <c r="E116" s="389"/>
      <c r="F116" s="389"/>
      <c r="G116" s="389"/>
      <c r="H116" s="389"/>
      <c r="I116" s="389"/>
      <c r="J116" s="389"/>
      <c r="K116" s="389"/>
      <c r="L116" s="389"/>
      <c r="M116" s="389"/>
      <c r="N116" s="389"/>
      <c r="O116" s="389"/>
      <c r="P116" s="389"/>
      <c r="Q116" s="389"/>
      <c r="R116" s="133"/>
      <c r="S116" s="133"/>
    </row>
    <row r="117" spans="2:19" x14ac:dyDescent="0.25">
      <c r="B117" s="118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8"/>
      <c r="R117" s="1"/>
    </row>
    <row r="118" spans="2:19" ht="15.75" customHeight="1" x14ac:dyDescent="0.25">
      <c r="B118" s="8"/>
      <c r="C118" s="120"/>
      <c r="D118" s="120"/>
      <c r="E118" s="120"/>
      <c r="F118" s="120"/>
      <c r="G118" s="351" t="s">
        <v>289</v>
      </c>
      <c r="H118" s="351"/>
      <c r="I118" s="351"/>
      <c r="J118" s="351"/>
      <c r="K118" s="351"/>
      <c r="L118" s="351"/>
      <c r="M118" s="120"/>
      <c r="N118" s="120"/>
      <c r="O118" s="120"/>
      <c r="P118" s="120"/>
      <c r="Q118" s="121"/>
    </row>
    <row r="119" spans="2:19" ht="31.5" customHeight="1" x14ac:dyDescent="0.25">
      <c r="B119" s="379" t="s">
        <v>4</v>
      </c>
      <c r="C119" s="381" t="s">
        <v>5</v>
      </c>
      <c r="D119" s="381"/>
      <c r="E119" s="381" t="s">
        <v>6</v>
      </c>
      <c r="F119" s="381"/>
      <c r="G119" s="381" t="s">
        <v>7</v>
      </c>
      <c r="H119" s="381"/>
      <c r="I119" s="381" t="s">
        <v>334</v>
      </c>
      <c r="J119" s="381"/>
      <c r="K119" s="381" t="s">
        <v>9</v>
      </c>
      <c r="L119" s="381"/>
      <c r="M119" s="381" t="s">
        <v>10</v>
      </c>
      <c r="N119" s="381"/>
      <c r="O119" s="384" t="s">
        <v>11</v>
      </c>
      <c r="P119" s="384"/>
      <c r="Q119" s="380" t="s">
        <v>12</v>
      </c>
    </row>
    <row r="120" spans="2:19" ht="15.75" x14ac:dyDescent="0.25">
      <c r="B120" s="379"/>
      <c r="C120" s="382" t="s">
        <v>13</v>
      </c>
      <c r="D120" s="382"/>
      <c r="E120" s="382" t="s">
        <v>14</v>
      </c>
      <c r="F120" s="382"/>
      <c r="G120" s="382" t="s">
        <v>15</v>
      </c>
      <c r="H120" s="382"/>
      <c r="I120" s="382" t="s">
        <v>335</v>
      </c>
      <c r="J120" s="382"/>
      <c r="K120" s="382" t="s">
        <v>17</v>
      </c>
      <c r="L120" s="382"/>
      <c r="M120" s="382" t="s">
        <v>18</v>
      </c>
      <c r="N120" s="382"/>
      <c r="O120" s="385" t="s">
        <v>19</v>
      </c>
      <c r="P120" s="385"/>
      <c r="Q120" s="380"/>
    </row>
    <row r="121" spans="2:19" ht="22.5" x14ac:dyDescent="0.25">
      <c r="B121" s="379"/>
      <c r="C121" s="305" t="s">
        <v>153</v>
      </c>
      <c r="D121" s="306" t="s">
        <v>3</v>
      </c>
      <c r="E121" s="305" t="s">
        <v>153</v>
      </c>
      <c r="F121" s="306" t="s">
        <v>3</v>
      </c>
      <c r="G121" s="305" t="s">
        <v>153</v>
      </c>
      <c r="H121" s="306" t="s">
        <v>3</v>
      </c>
      <c r="I121" s="305" t="s">
        <v>153</v>
      </c>
      <c r="J121" s="306" t="s">
        <v>3</v>
      </c>
      <c r="K121" s="305" t="s">
        <v>153</v>
      </c>
      <c r="L121" s="306" t="s">
        <v>3</v>
      </c>
      <c r="M121" s="305" t="s">
        <v>153</v>
      </c>
      <c r="N121" s="306" t="s">
        <v>3</v>
      </c>
      <c r="O121" s="305" t="s">
        <v>153</v>
      </c>
      <c r="P121" s="306" t="s">
        <v>3</v>
      </c>
      <c r="Q121" s="380"/>
    </row>
    <row r="122" spans="2:19" ht="24.95" customHeight="1" x14ac:dyDescent="0.25">
      <c r="B122" s="53" t="s">
        <v>20</v>
      </c>
      <c r="C122" s="60" t="s">
        <v>21</v>
      </c>
      <c r="D122" s="60" t="s">
        <v>21</v>
      </c>
      <c r="E122" s="123">
        <f>SUM(E123:E132)</f>
        <v>565507</v>
      </c>
      <c r="F122" s="124">
        <f>SUM(F123:F132)</f>
        <v>100</v>
      </c>
      <c r="G122" s="123">
        <f t="shared" ref="G122:N122" si="36">SUM(G123:G131)</f>
        <v>6508551</v>
      </c>
      <c r="H122" s="124">
        <f t="shared" si="36"/>
        <v>100.00000000000001</v>
      </c>
      <c r="I122" s="123">
        <f>SUM(I123:I132)</f>
        <v>1697671</v>
      </c>
      <c r="J122" s="124">
        <f>SUM(J123:J132)</f>
        <v>100.00000000000001</v>
      </c>
      <c r="K122" s="123">
        <f t="shared" si="36"/>
        <v>1855165</v>
      </c>
      <c r="L122" s="124">
        <f t="shared" si="36"/>
        <v>100</v>
      </c>
      <c r="M122" s="123">
        <f t="shared" si="36"/>
        <v>2072579.074543763</v>
      </c>
      <c r="N122" s="124">
        <f t="shared" si="36"/>
        <v>100</v>
      </c>
      <c r="O122" s="60" t="s">
        <v>21</v>
      </c>
      <c r="P122" s="60" t="s">
        <v>21</v>
      </c>
      <c r="Q122" s="138" t="s">
        <v>22</v>
      </c>
    </row>
    <row r="123" spans="2:19" ht="24.95" customHeight="1" x14ac:dyDescent="0.25">
      <c r="B123" s="159" t="s">
        <v>51</v>
      </c>
      <c r="C123" s="8" t="s">
        <v>21</v>
      </c>
      <c r="D123" s="8" t="s">
        <v>21</v>
      </c>
      <c r="E123" s="20">
        <v>28016</v>
      </c>
      <c r="F123" s="117">
        <f>+E123/$E$122*100</f>
        <v>4.9541384987276906</v>
      </c>
      <c r="G123" s="20">
        <f t="shared" ref="G123:G131" si="37">+G9-G66</f>
        <v>88488</v>
      </c>
      <c r="H123" s="45">
        <f>+G123/$G$122*100</f>
        <v>1.3595652857294964</v>
      </c>
      <c r="I123" s="20">
        <v>22724</v>
      </c>
      <c r="J123" s="117">
        <f>+I123/$I$122*100</f>
        <v>1.3385396817168933</v>
      </c>
      <c r="K123" s="23">
        <f>+'[1]021'!$G$8</f>
        <v>28665</v>
      </c>
      <c r="L123" s="117">
        <f>+K123/$K$122*100</f>
        <v>1.5451455800427454</v>
      </c>
      <c r="M123" s="23">
        <v>177279.16425835688</v>
      </c>
      <c r="N123" s="117">
        <f>+M123/$M$122*100</f>
        <v>8.5535537068655074</v>
      </c>
      <c r="O123" s="8" t="s">
        <v>21</v>
      </c>
      <c r="P123" s="8" t="s">
        <v>21</v>
      </c>
      <c r="Q123" s="260" t="s">
        <v>52</v>
      </c>
    </row>
    <row r="124" spans="2:19" ht="24.95" customHeight="1" x14ac:dyDescent="0.25">
      <c r="B124" s="159" t="s">
        <v>53</v>
      </c>
      <c r="C124" s="8" t="s">
        <v>21</v>
      </c>
      <c r="D124" s="8" t="s">
        <v>21</v>
      </c>
      <c r="E124" s="20">
        <v>183129</v>
      </c>
      <c r="F124" s="117">
        <f t="shared" ref="F124:F132" si="38">+E124/$E$122*100</f>
        <v>32.383153524182724</v>
      </c>
      <c r="G124" s="20">
        <f t="shared" si="37"/>
        <v>791473</v>
      </c>
      <c r="H124" s="45">
        <f t="shared" ref="H124:H131" si="39">+G124/$G$122*100</f>
        <v>12.160510073593954</v>
      </c>
      <c r="I124" s="20">
        <v>448604</v>
      </c>
      <c r="J124" s="117">
        <f t="shared" ref="J124:J132" si="40">+I124/$I$122*100</f>
        <v>26.424672389408784</v>
      </c>
      <c r="K124" s="23">
        <f>+'[1]021'!$G$9+'[1]021'!$G$10</f>
        <v>226777</v>
      </c>
      <c r="L124" s="117">
        <f t="shared" ref="L124:L131" si="41">+K124/$K$122*100</f>
        <v>12.22408788436608</v>
      </c>
      <c r="M124" s="23">
        <v>85368.703101790088</v>
      </c>
      <c r="N124" s="117">
        <f t="shared" ref="N124:N131" si="42">+M124/$M$122*100</f>
        <v>4.1189600025553812</v>
      </c>
      <c r="O124" s="8" t="s">
        <v>21</v>
      </c>
      <c r="P124" s="8" t="s">
        <v>21</v>
      </c>
      <c r="Q124" s="260" t="s">
        <v>54</v>
      </c>
    </row>
    <row r="125" spans="2:19" ht="24.95" customHeight="1" x14ac:dyDescent="0.25">
      <c r="B125" s="159" t="s">
        <v>55</v>
      </c>
      <c r="C125" s="8" t="s">
        <v>21</v>
      </c>
      <c r="D125" s="8" t="s">
        <v>21</v>
      </c>
      <c r="E125" s="20">
        <v>90877</v>
      </c>
      <c r="F125" s="117">
        <f t="shared" si="38"/>
        <v>16.070004438495015</v>
      </c>
      <c r="G125" s="20">
        <f t="shared" si="37"/>
        <v>1299251</v>
      </c>
      <c r="H125" s="45">
        <f t="shared" si="39"/>
        <v>19.962215860335121</v>
      </c>
      <c r="I125" s="20">
        <v>154683</v>
      </c>
      <c r="J125" s="117">
        <f t="shared" si="40"/>
        <v>9.1114827313419386</v>
      </c>
      <c r="K125" s="23">
        <f>+'[1]021'!$G$11</f>
        <v>410895</v>
      </c>
      <c r="L125" s="117">
        <f t="shared" si="41"/>
        <v>22.148703754113516</v>
      </c>
      <c r="M125" s="23">
        <v>561059.35288834397</v>
      </c>
      <c r="N125" s="117">
        <f t="shared" si="42"/>
        <v>27.070588513581807</v>
      </c>
      <c r="O125" s="8" t="s">
        <v>21</v>
      </c>
      <c r="P125" s="8" t="s">
        <v>21</v>
      </c>
      <c r="Q125" s="260" t="s">
        <v>56</v>
      </c>
    </row>
    <row r="126" spans="2:19" ht="24.95" customHeight="1" x14ac:dyDescent="0.25">
      <c r="B126" s="159" t="s">
        <v>57</v>
      </c>
      <c r="C126" s="8" t="s">
        <v>21</v>
      </c>
      <c r="D126" s="8" t="s">
        <v>21</v>
      </c>
      <c r="E126" s="20">
        <v>81398</v>
      </c>
      <c r="F126" s="117">
        <f t="shared" si="38"/>
        <v>14.393809448866238</v>
      </c>
      <c r="G126" s="20">
        <f t="shared" si="37"/>
        <v>1607375</v>
      </c>
      <c r="H126" s="45">
        <f t="shared" si="39"/>
        <v>24.696357146160487</v>
      </c>
      <c r="I126" s="20">
        <v>626498</v>
      </c>
      <c r="J126" s="117">
        <f t="shared" si="40"/>
        <v>36.903381161603157</v>
      </c>
      <c r="K126" s="23">
        <f>+'[1]021'!$G$12+'[1]021'!$G$13</f>
        <v>525203</v>
      </c>
      <c r="L126" s="117">
        <f t="shared" si="41"/>
        <v>28.31031202076365</v>
      </c>
      <c r="M126" s="23">
        <v>714375.41028955765</v>
      </c>
      <c r="N126" s="117">
        <f t="shared" si="42"/>
        <v>34.467944748830064</v>
      </c>
      <c r="O126" s="8" t="s">
        <v>21</v>
      </c>
      <c r="P126" s="8" t="s">
        <v>21</v>
      </c>
      <c r="Q126" s="260" t="s">
        <v>58</v>
      </c>
    </row>
    <row r="127" spans="2:19" ht="24.95" customHeight="1" x14ac:dyDescent="0.25">
      <c r="B127" s="159" t="s">
        <v>59</v>
      </c>
      <c r="C127" s="8" t="s">
        <v>21</v>
      </c>
      <c r="D127" s="8" t="s">
        <v>21</v>
      </c>
      <c r="E127" s="20">
        <v>83243</v>
      </c>
      <c r="F127" s="117">
        <f t="shared" si="38"/>
        <v>14.720065357281165</v>
      </c>
      <c r="G127" s="20">
        <f t="shared" si="37"/>
        <v>1162628</v>
      </c>
      <c r="H127" s="45">
        <f t="shared" si="39"/>
        <v>17.863085039972798</v>
      </c>
      <c r="I127" s="20">
        <v>256804</v>
      </c>
      <c r="J127" s="117">
        <f t="shared" si="40"/>
        <v>15.126841419803954</v>
      </c>
      <c r="K127" s="23">
        <f>+'[1]021'!$G$14</f>
        <v>320853</v>
      </c>
      <c r="L127" s="117">
        <f t="shared" si="41"/>
        <v>17.29511930205669</v>
      </c>
      <c r="M127" s="23">
        <v>237151.98017706521</v>
      </c>
      <c r="N127" s="117">
        <f t="shared" si="42"/>
        <v>11.44236102206472</v>
      </c>
      <c r="O127" s="8" t="s">
        <v>21</v>
      </c>
      <c r="P127" s="8" t="s">
        <v>21</v>
      </c>
      <c r="Q127" s="260" t="s">
        <v>268</v>
      </c>
    </row>
    <row r="128" spans="2:19" ht="24.95" customHeight="1" x14ac:dyDescent="0.25">
      <c r="B128" s="159" t="s">
        <v>60</v>
      </c>
      <c r="C128" s="8" t="s">
        <v>21</v>
      </c>
      <c r="D128" s="8" t="s">
        <v>21</v>
      </c>
      <c r="E128" s="20">
        <v>52531</v>
      </c>
      <c r="F128" s="117">
        <f t="shared" si="38"/>
        <v>9.2891865175851045</v>
      </c>
      <c r="G128" s="20">
        <f t="shared" si="37"/>
        <v>309070</v>
      </c>
      <c r="H128" s="45">
        <f t="shared" si="39"/>
        <v>4.7486760109892359</v>
      </c>
      <c r="I128" s="20">
        <v>53515</v>
      </c>
      <c r="J128" s="117">
        <f t="shared" si="40"/>
        <v>3.1522597723587196</v>
      </c>
      <c r="K128" s="23">
        <f>+'[1]021'!$G$15</f>
        <v>73727</v>
      </c>
      <c r="L128" s="117">
        <f t="shared" si="41"/>
        <v>3.9741478520778473</v>
      </c>
      <c r="M128" s="23">
        <v>41069.546107817223</v>
      </c>
      <c r="N128" s="117">
        <f t="shared" si="42"/>
        <v>1.981567150428645</v>
      </c>
      <c r="O128" s="8" t="s">
        <v>21</v>
      </c>
      <c r="P128" s="8" t="s">
        <v>21</v>
      </c>
      <c r="Q128" s="260" t="s">
        <v>61</v>
      </c>
    </row>
    <row r="129" spans="2:19" ht="24.95" customHeight="1" x14ac:dyDescent="0.25">
      <c r="B129" s="159" t="s">
        <v>62</v>
      </c>
      <c r="C129" s="8" t="s">
        <v>21</v>
      </c>
      <c r="D129" s="8" t="s">
        <v>21</v>
      </c>
      <c r="E129" s="20">
        <v>31627</v>
      </c>
      <c r="F129" s="117">
        <f t="shared" si="38"/>
        <v>5.5926805503733812</v>
      </c>
      <c r="G129" s="20">
        <f t="shared" si="37"/>
        <v>1079010</v>
      </c>
      <c r="H129" s="45">
        <f t="shared" si="39"/>
        <v>16.578344396471657</v>
      </c>
      <c r="I129" s="20">
        <v>94461</v>
      </c>
      <c r="J129" s="117">
        <f t="shared" si="40"/>
        <v>5.5641523004162758</v>
      </c>
      <c r="K129" s="23">
        <f>+'[1]021'!$G$16</f>
        <v>243602</v>
      </c>
      <c r="L129" s="117">
        <f t="shared" si="41"/>
        <v>13.131015300525828</v>
      </c>
      <c r="M129" s="23">
        <v>242668.55764989502</v>
      </c>
      <c r="N129" s="117">
        <f t="shared" si="42"/>
        <v>11.7085307205137</v>
      </c>
      <c r="O129" s="8" t="s">
        <v>21</v>
      </c>
      <c r="P129" s="8" t="s">
        <v>21</v>
      </c>
      <c r="Q129" s="260" t="s">
        <v>269</v>
      </c>
    </row>
    <row r="130" spans="2:19" ht="24.95" customHeight="1" x14ac:dyDescent="0.25">
      <c r="B130" s="159" t="s">
        <v>63</v>
      </c>
      <c r="C130" s="8" t="s">
        <v>21</v>
      </c>
      <c r="D130" s="8" t="s">
        <v>21</v>
      </c>
      <c r="E130" s="20">
        <v>13407</v>
      </c>
      <c r="F130" s="117">
        <f t="shared" si="38"/>
        <v>2.3707929344818015</v>
      </c>
      <c r="G130" s="20">
        <f t="shared" si="37"/>
        <v>104290</v>
      </c>
      <c r="H130" s="45">
        <f t="shared" si="39"/>
        <v>1.6023535806971474</v>
      </c>
      <c r="I130" s="20">
        <v>10758</v>
      </c>
      <c r="J130" s="117">
        <f t="shared" si="40"/>
        <v>0.63369168702298617</v>
      </c>
      <c r="K130" s="23">
        <f>+'[1]021'!$G$17+'[1]021'!$G$18</f>
        <v>20457</v>
      </c>
      <c r="L130" s="117">
        <f t="shared" si="41"/>
        <v>1.102705150215749</v>
      </c>
      <c r="M130" s="23">
        <v>10731.446336331852</v>
      </c>
      <c r="N130" s="117">
        <f t="shared" si="42"/>
        <v>0.51778223895723574</v>
      </c>
      <c r="O130" s="8" t="s">
        <v>21</v>
      </c>
      <c r="P130" s="8" t="s">
        <v>21</v>
      </c>
      <c r="Q130" s="260" t="s">
        <v>270</v>
      </c>
    </row>
    <row r="131" spans="2:19" ht="24.95" customHeight="1" x14ac:dyDescent="0.25">
      <c r="B131" s="159" t="s">
        <v>64</v>
      </c>
      <c r="C131" s="8" t="s">
        <v>21</v>
      </c>
      <c r="D131" s="8" t="s">
        <v>21</v>
      </c>
      <c r="E131" s="20">
        <v>1196</v>
      </c>
      <c r="F131" s="117">
        <f t="shared" si="38"/>
        <v>0.21149163493997422</v>
      </c>
      <c r="G131" s="20">
        <f t="shared" si="37"/>
        <v>66966</v>
      </c>
      <c r="H131" s="45">
        <f t="shared" si="39"/>
        <v>1.0288926060501025</v>
      </c>
      <c r="I131" s="20">
        <v>2844</v>
      </c>
      <c r="J131" s="117">
        <f t="shared" si="40"/>
        <v>0.16752362501332707</v>
      </c>
      <c r="K131" s="23">
        <f>+'[1]021'!$G$19</f>
        <v>4986</v>
      </c>
      <c r="L131" s="117">
        <f t="shared" si="41"/>
        <v>0.2687631558378904</v>
      </c>
      <c r="M131" s="23">
        <v>2874.9137346051302</v>
      </c>
      <c r="N131" s="117">
        <f t="shared" si="42"/>
        <v>0.13871189620294633</v>
      </c>
      <c r="O131" s="8" t="s">
        <v>21</v>
      </c>
      <c r="P131" s="8" t="s">
        <v>21</v>
      </c>
      <c r="Q131" s="260" t="s">
        <v>65</v>
      </c>
    </row>
    <row r="132" spans="2:19" ht="24.95" customHeight="1" thickBot="1" x14ac:dyDescent="0.3">
      <c r="B132" s="160" t="s">
        <v>299</v>
      </c>
      <c r="C132" s="116" t="s">
        <v>21</v>
      </c>
      <c r="D132" s="116" t="s">
        <v>21</v>
      </c>
      <c r="E132" s="277">
        <v>83</v>
      </c>
      <c r="F132" s="126">
        <f t="shared" si="38"/>
        <v>1.4677095066904566E-2</v>
      </c>
      <c r="G132" s="179" t="s">
        <v>168</v>
      </c>
      <c r="H132" s="211" t="s">
        <v>168</v>
      </c>
      <c r="I132" s="115">
        <v>26780</v>
      </c>
      <c r="J132" s="126">
        <f t="shared" si="40"/>
        <v>1.5774552313139587</v>
      </c>
      <c r="K132" s="179" t="s">
        <v>168</v>
      </c>
      <c r="L132" s="211" t="s">
        <v>168</v>
      </c>
      <c r="M132" s="179" t="s">
        <v>168</v>
      </c>
      <c r="N132" s="211" t="s">
        <v>168</v>
      </c>
      <c r="O132" s="116" t="s">
        <v>21</v>
      </c>
      <c r="P132" s="116" t="s">
        <v>21</v>
      </c>
      <c r="Q132" s="261" t="s">
        <v>300</v>
      </c>
    </row>
    <row r="133" spans="2:19" ht="27" customHeight="1" x14ac:dyDescent="0.25">
      <c r="B133" s="386" t="s">
        <v>337</v>
      </c>
      <c r="C133" s="386"/>
      <c r="D133" s="386"/>
      <c r="E133" s="386"/>
      <c r="F133" s="386"/>
      <c r="G133" s="386"/>
      <c r="H133" s="386"/>
      <c r="I133" s="20"/>
      <c r="J133" s="387" t="s">
        <v>336</v>
      </c>
      <c r="K133" s="387"/>
      <c r="L133" s="387"/>
      <c r="M133" s="387"/>
      <c r="N133" s="387"/>
      <c r="O133" s="387"/>
      <c r="P133" s="387"/>
      <c r="Q133" s="387"/>
    </row>
    <row r="134" spans="2:19" s="134" customFormat="1" ht="21" x14ac:dyDescent="0.45">
      <c r="B134" s="388" t="s">
        <v>204</v>
      </c>
      <c r="C134" s="388"/>
      <c r="D134" s="388"/>
      <c r="E134" s="388"/>
      <c r="F134" s="388"/>
      <c r="G134" s="388"/>
      <c r="H134" s="388"/>
      <c r="I134" s="388"/>
      <c r="J134" s="388"/>
      <c r="K134" s="388"/>
      <c r="L134" s="388"/>
      <c r="M134" s="388"/>
      <c r="N134" s="388"/>
      <c r="O134" s="388"/>
      <c r="P134" s="388"/>
      <c r="Q134" s="388"/>
      <c r="R134" s="133"/>
      <c r="S134" s="133"/>
    </row>
    <row r="135" spans="2:19" s="134" customFormat="1" ht="18.75" x14ac:dyDescent="0.3">
      <c r="B135" s="389" t="s">
        <v>203</v>
      </c>
      <c r="C135" s="389"/>
      <c r="D135" s="389"/>
      <c r="E135" s="389"/>
      <c r="F135" s="389"/>
      <c r="G135" s="389"/>
      <c r="H135" s="389"/>
      <c r="I135" s="389"/>
      <c r="J135" s="389"/>
      <c r="K135" s="389"/>
      <c r="L135" s="389"/>
      <c r="M135" s="389"/>
      <c r="N135" s="389"/>
      <c r="O135" s="389"/>
      <c r="P135" s="389"/>
      <c r="Q135" s="389"/>
      <c r="R135" s="133"/>
      <c r="S135" s="133"/>
    </row>
    <row r="136" spans="2:19" x14ac:dyDescent="0.25">
      <c r="B136" s="118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8"/>
      <c r="R136" s="1"/>
    </row>
    <row r="137" spans="2:19" ht="15.75" customHeight="1" x14ac:dyDescent="0.25">
      <c r="B137" s="8"/>
      <c r="C137" s="120"/>
      <c r="D137" s="120"/>
      <c r="E137" s="120"/>
      <c r="F137" s="351" t="s">
        <v>290</v>
      </c>
      <c r="G137" s="351"/>
      <c r="H137" s="351"/>
      <c r="I137" s="351"/>
      <c r="J137" s="351"/>
      <c r="K137" s="351"/>
      <c r="L137" s="351"/>
      <c r="M137" s="351"/>
      <c r="N137" s="120"/>
      <c r="O137" s="120"/>
      <c r="P137" s="120"/>
      <c r="Q137" s="121"/>
    </row>
    <row r="138" spans="2:19" ht="30" customHeight="1" x14ac:dyDescent="0.25">
      <c r="B138" s="379" t="s">
        <v>4</v>
      </c>
      <c r="C138" s="381" t="s">
        <v>5</v>
      </c>
      <c r="D138" s="381"/>
      <c r="E138" s="381" t="s">
        <v>6</v>
      </c>
      <c r="F138" s="381"/>
      <c r="G138" s="381" t="s">
        <v>7</v>
      </c>
      <c r="H138" s="381"/>
      <c r="I138" s="381" t="s">
        <v>334</v>
      </c>
      <c r="J138" s="381"/>
      <c r="K138" s="381" t="s">
        <v>9</v>
      </c>
      <c r="L138" s="381"/>
      <c r="M138" s="381" t="s">
        <v>10</v>
      </c>
      <c r="N138" s="381"/>
      <c r="O138" s="384" t="s">
        <v>11</v>
      </c>
      <c r="P138" s="384"/>
      <c r="Q138" s="380" t="s">
        <v>12</v>
      </c>
    </row>
    <row r="139" spans="2:19" ht="15.75" x14ac:dyDescent="0.25">
      <c r="B139" s="379"/>
      <c r="C139" s="382" t="s">
        <v>13</v>
      </c>
      <c r="D139" s="382"/>
      <c r="E139" s="382" t="s">
        <v>14</v>
      </c>
      <c r="F139" s="382"/>
      <c r="G139" s="382" t="s">
        <v>15</v>
      </c>
      <c r="H139" s="382"/>
      <c r="I139" s="382" t="s">
        <v>335</v>
      </c>
      <c r="J139" s="382"/>
      <c r="K139" s="382" t="s">
        <v>17</v>
      </c>
      <c r="L139" s="382"/>
      <c r="M139" s="382" t="s">
        <v>18</v>
      </c>
      <c r="N139" s="382"/>
      <c r="O139" s="385" t="s">
        <v>19</v>
      </c>
      <c r="P139" s="385"/>
      <c r="Q139" s="380"/>
    </row>
    <row r="140" spans="2:19" ht="22.5" x14ac:dyDescent="0.25">
      <c r="B140" s="379"/>
      <c r="C140" s="305" t="s">
        <v>153</v>
      </c>
      <c r="D140" s="306" t="s">
        <v>3</v>
      </c>
      <c r="E140" s="305" t="s">
        <v>153</v>
      </c>
      <c r="F140" s="306" t="s">
        <v>3</v>
      </c>
      <c r="G140" s="305" t="s">
        <v>153</v>
      </c>
      <c r="H140" s="306" t="s">
        <v>3</v>
      </c>
      <c r="I140" s="305" t="s">
        <v>153</v>
      </c>
      <c r="J140" s="306" t="s">
        <v>3</v>
      </c>
      <c r="K140" s="305" t="s">
        <v>153</v>
      </c>
      <c r="L140" s="306" t="s">
        <v>3</v>
      </c>
      <c r="M140" s="305" t="s">
        <v>153</v>
      </c>
      <c r="N140" s="306" t="s">
        <v>3</v>
      </c>
      <c r="O140" s="305" t="s">
        <v>153</v>
      </c>
      <c r="P140" s="306" t="s">
        <v>3</v>
      </c>
      <c r="Q140" s="380"/>
    </row>
    <row r="141" spans="2:19" ht="24.95" customHeight="1" x14ac:dyDescent="0.25">
      <c r="B141" s="53" t="s">
        <v>20</v>
      </c>
      <c r="C141" s="60" t="s">
        <v>21</v>
      </c>
      <c r="D141" s="60" t="s">
        <v>21</v>
      </c>
      <c r="E141" s="123">
        <f>SUM(E142:E151)</f>
        <v>468223</v>
      </c>
      <c r="F141" s="124">
        <f>SUM(F142:F151)</f>
        <v>99.999999999999986</v>
      </c>
      <c r="G141" s="123">
        <f t="shared" ref="G141:N141" si="43">SUM(G142:G150)</f>
        <v>5735735</v>
      </c>
      <c r="H141" s="124">
        <f t="shared" si="43"/>
        <v>100</v>
      </c>
      <c r="I141" s="123">
        <f>SUM(I142:I151)</f>
        <v>1502686</v>
      </c>
      <c r="J141" s="124">
        <f>SUM(J142:J151)</f>
        <v>99.999999999999972</v>
      </c>
      <c r="K141" s="123">
        <f t="shared" si="43"/>
        <v>1628718</v>
      </c>
      <c r="L141" s="124">
        <f t="shared" si="43"/>
        <v>99.999999999999986</v>
      </c>
      <c r="M141" s="123">
        <f t="shared" si="43"/>
        <v>1567098.2332401706</v>
      </c>
      <c r="N141" s="124">
        <f t="shared" si="43"/>
        <v>100</v>
      </c>
      <c r="O141" s="60" t="s">
        <v>21</v>
      </c>
      <c r="P141" s="60" t="s">
        <v>21</v>
      </c>
      <c r="Q141" s="138" t="s">
        <v>22</v>
      </c>
    </row>
    <row r="142" spans="2:19" ht="24.95" customHeight="1" x14ac:dyDescent="0.25">
      <c r="B142" s="159" t="s">
        <v>51</v>
      </c>
      <c r="C142" s="8" t="s">
        <v>21</v>
      </c>
      <c r="D142" s="8" t="s">
        <v>21</v>
      </c>
      <c r="E142" s="20">
        <v>19458</v>
      </c>
      <c r="F142" s="117">
        <f>+E142/$E$141*100</f>
        <v>4.155712128622473</v>
      </c>
      <c r="G142" s="20">
        <f t="shared" ref="G142:G150" si="44">+G28-G85</f>
        <v>76061</v>
      </c>
      <c r="H142" s="117">
        <f>+G142/$G$141*100</f>
        <v>1.3260898559644057</v>
      </c>
      <c r="I142" s="20">
        <v>20191</v>
      </c>
      <c r="J142" s="117">
        <f>+I142/$I$141*100</f>
        <v>1.34366061838601</v>
      </c>
      <c r="K142" s="23">
        <v>26797</v>
      </c>
      <c r="L142" s="117">
        <f>+K142/$K$141*100</f>
        <v>1.6452817492039751</v>
      </c>
      <c r="M142" s="23">
        <v>162843.373396079</v>
      </c>
      <c r="N142" s="117">
        <f>+M142/$M$141*100</f>
        <v>10.391395379176712</v>
      </c>
      <c r="O142" s="8" t="s">
        <v>21</v>
      </c>
      <c r="P142" s="8" t="s">
        <v>21</v>
      </c>
      <c r="Q142" s="260" t="s">
        <v>52</v>
      </c>
    </row>
    <row r="143" spans="2:19" ht="24.95" customHeight="1" x14ac:dyDescent="0.25">
      <c r="B143" s="159" t="s">
        <v>53</v>
      </c>
      <c r="C143" s="8" t="s">
        <v>21</v>
      </c>
      <c r="D143" s="8" t="s">
        <v>21</v>
      </c>
      <c r="E143" s="20">
        <v>142176</v>
      </c>
      <c r="F143" s="117">
        <f t="shared" ref="F143:F151" si="45">+E143/$E$141*100</f>
        <v>30.365018377995099</v>
      </c>
      <c r="G143" s="20">
        <f t="shared" si="44"/>
        <v>624210</v>
      </c>
      <c r="H143" s="117">
        <f t="shared" ref="H143:H150" si="46">+G143/$G$141*100</f>
        <v>10.882824956173883</v>
      </c>
      <c r="I143" s="20">
        <v>396662</v>
      </c>
      <c r="J143" s="117">
        <f t="shared" ref="J143:J151" si="47">+I143/$I$141*100</f>
        <v>26.396865346452952</v>
      </c>
      <c r="K143" s="23">
        <v>198610</v>
      </c>
      <c r="L143" s="117">
        <f t="shared" ref="L143:L150" si="48">+K143/$K$141*100</f>
        <v>12.194253394387488</v>
      </c>
      <c r="M143" s="23">
        <v>59878.200909950843</v>
      </c>
      <c r="N143" s="117">
        <f t="shared" ref="N143:N150" si="49">+M143/$M$141*100</f>
        <v>3.8209602716573303</v>
      </c>
      <c r="O143" s="8" t="s">
        <v>21</v>
      </c>
      <c r="P143" s="8" t="s">
        <v>21</v>
      </c>
      <c r="Q143" s="260" t="s">
        <v>54</v>
      </c>
    </row>
    <row r="144" spans="2:19" ht="24.95" customHeight="1" x14ac:dyDescent="0.25">
      <c r="B144" s="159" t="s">
        <v>55</v>
      </c>
      <c r="C144" s="8" t="s">
        <v>21</v>
      </c>
      <c r="D144" s="8" t="s">
        <v>21</v>
      </c>
      <c r="E144" s="20">
        <v>82767</v>
      </c>
      <c r="F144" s="117">
        <f t="shared" si="45"/>
        <v>17.676833474647761</v>
      </c>
      <c r="G144" s="20">
        <f t="shared" si="44"/>
        <v>1110472</v>
      </c>
      <c r="H144" s="117">
        <f t="shared" si="46"/>
        <v>19.360587614316213</v>
      </c>
      <c r="I144" s="20">
        <v>135028</v>
      </c>
      <c r="J144" s="117">
        <f t="shared" si="47"/>
        <v>8.9857761368642564</v>
      </c>
      <c r="K144" s="23">
        <v>358309</v>
      </c>
      <c r="L144" s="117">
        <f t="shared" si="48"/>
        <v>21.999449874072738</v>
      </c>
      <c r="M144" s="23">
        <v>446484.34419221227</v>
      </c>
      <c r="N144" s="117">
        <f t="shared" si="49"/>
        <v>28.491152291649918</v>
      </c>
      <c r="O144" s="8" t="s">
        <v>21</v>
      </c>
      <c r="P144" s="8" t="s">
        <v>21</v>
      </c>
      <c r="Q144" s="260" t="s">
        <v>56</v>
      </c>
    </row>
    <row r="145" spans="2:19" ht="24.95" customHeight="1" x14ac:dyDescent="0.25">
      <c r="B145" s="159" t="s">
        <v>57</v>
      </c>
      <c r="C145" s="8" t="s">
        <v>21</v>
      </c>
      <c r="D145" s="8" t="s">
        <v>21</v>
      </c>
      <c r="E145" s="20">
        <v>68802</v>
      </c>
      <c r="F145" s="117">
        <f t="shared" si="45"/>
        <v>14.694280289520165</v>
      </c>
      <c r="G145" s="20">
        <f t="shared" si="44"/>
        <v>1404514</v>
      </c>
      <c r="H145" s="117">
        <f t="shared" si="46"/>
        <v>24.487079685515457</v>
      </c>
      <c r="I145" s="20">
        <v>558074</v>
      </c>
      <c r="J145" s="117">
        <f t="shared" si="47"/>
        <v>37.138430783277407</v>
      </c>
      <c r="K145" s="23">
        <v>482112</v>
      </c>
      <c r="L145" s="117">
        <f t="shared" si="48"/>
        <v>29.60070435766044</v>
      </c>
      <c r="M145" s="23">
        <v>566952.08326892799</v>
      </c>
      <c r="N145" s="117">
        <f t="shared" si="49"/>
        <v>36.178464836673577</v>
      </c>
      <c r="O145" s="8" t="s">
        <v>21</v>
      </c>
      <c r="P145" s="8" t="s">
        <v>21</v>
      </c>
      <c r="Q145" s="260" t="s">
        <v>58</v>
      </c>
    </row>
    <row r="146" spans="2:19" ht="24.95" customHeight="1" x14ac:dyDescent="0.25">
      <c r="B146" s="159" t="s">
        <v>59</v>
      </c>
      <c r="C146" s="8" t="s">
        <v>21</v>
      </c>
      <c r="D146" s="8" t="s">
        <v>21</v>
      </c>
      <c r="E146" s="20">
        <v>74380</v>
      </c>
      <c r="F146" s="117">
        <f t="shared" si="45"/>
        <v>15.885592975996479</v>
      </c>
      <c r="G146" s="20">
        <f t="shared" si="44"/>
        <v>1070847</v>
      </c>
      <c r="H146" s="117">
        <f t="shared" si="46"/>
        <v>18.66974328486236</v>
      </c>
      <c r="I146" s="20">
        <v>239395</v>
      </c>
      <c r="J146" s="117">
        <f t="shared" si="47"/>
        <v>15.931139306548408</v>
      </c>
      <c r="K146" s="23">
        <v>288278</v>
      </c>
      <c r="L146" s="117">
        <f t="shared" si="48"/>
        <v>17.699687729858699</v>
      </c>
      <c r="M146" s="23">
        <v>182090.36388995944</v>
      </c>
      <c r="N146" s="117">
        <f t="shared" si="49"/>
        <v>11.619588359401373</v>
      </c>
      <c r="O146" s="8" t="s">
        <v>21</v>
      </c>
      <c r="P146" s="8" t="s">
        <v>21</v>
      </c>
      <c r="Q146" s="260" t="s">
        <v>268</v>
      </c>
    </row>
    <row r="147" spans="2:19" ht="24.95" customHeight="1" x14ac:dyDescent="0.25">
      <c r="B147" s="159" t="s">
        <v>60</v>
      </c>
      <c r="C147" s="8" t="s">
        <v>21</v>
      </c>
      <c r="D147" s="8" t="s">
        <v>21</v>
      </c>
      <c r="E147" s="20">
        <v>42227</v>
      </c>
      <c r="F147" s="117">
        <f t="shared" si="45"/>
        <v>9.0185659397338434</v>
      </c>
      <c r="G147" s="20">
        <f t="shared" si="44"/>
        <v>274811</v>
      </c>
      <c r="H147" s="117">
        <f t="shared" si="46"/>
        <v>4.7912081014900441</v>
      </c>
      <c r="I147" s="20">
        <v>44388</v>
      </c>
      <c r="J147" s="117">
        <f t="shared" si="47"/>
        <v>2.9539105308760449</v>
      </c>
      <c r="K147" s="23">
        <v>63627</v>
      </c>
      <c r="L147" s="117">
        <f t="shared" si="48"/>
        <v>3.9065694613800552</v>
      </c>
      <c r="M147" s="23">
        <v>23245.714649217927</v>
      </c>
      <c r="N147" s="117">
        <f t="shared" si="49"/>
        <v>1.4833604018016482</v>
      </c>
      <c r="O147" s="8" t="s">
        <v>21</v>
      </c>
      <c r="P147" s="8" t="s">
        <v>21</v>
      </c>
      <c r="Q147" s="260" t="s">
        <v>61</v>
      </c>
    </row>
    <row r="148" spans="2:19" ht="24.95" customHeight="1" x14ac:dyDescent="0.25">
      <c r="B148" s="159" t="s">
        <v>62</v>
      </c>
      <c r="C148" s="8" t="s">
        <v>21</v>
      </c>
      <c r="D148" s="8" t="s">
        <v>21</v>
      </c>
      <c r="E148" s="20">
        <v>26360</v>
      </c>
      <c r="F148" s="117">
        <f t="shared" si="45"/>
        <v>5.6297960587156126</v>
      </c>
      <c r="G148" s="20">
        <f t="shared" si="44"/>
        <v>1020334</v>
      </c>
      <c r="H148" s="117">
        <f t="shared" si="46"/>
        <v>17.789071496503936</v>
      </c>
      <c r="I148" s="20">
        <v>77381</v>
      </c>
      <c r="J148" s="117">
        <f t="shared" si="47"/>
        <v>5.1495122733558443</v>
      </c>
      <c r="K148" s="23">
        <v>190089</v>
      </c>
      <c r="L148" s="117">
        <f t="shared" si="48"/>
        <v>11.67108118164102</v>
      </c>
      <c r="M148" s="23">
        <v>118381.10763813453</v>
      </c>
      <c r="N148" s="117">
        <f t="shared" si="49"/>
        <v>7.554159983536378</v>
      </c>
      <c r="O148" s="8" t="s">
        <v>21</v>
      </c>
      <c r="P148" s="8" t="s">
        <v>21</v>
      </c>
      <c r="Q148" s="260" t="s">
        <v>269</v>
      </c>
    </row>
    <row r="149" spans="2:19" ht="24.95" customHeight="1" x14ac:dyDescent="0.25">
      <c r="B149" s="159" t="s">
        <v>63</v>
      </c>
      <c r="C149" s="8" t="s">
        <v>21</v>
      </c>
      <c r="D149" s="8" t="s">
        <v>21</v>
      </c>
      <c r="E149" s="20">
        <v>11059</v>
      </c>
      <c r="F149" s="117">
        <f t="shared" si="45"/>
        <v>2.3619087486091028</v>
      </c>
      <c r="G149" s="20">
        <f t="shared" si="44"/>
        <v>96547</v>
      </c>
      <c r="H149" s="117">
        <f t="shared" si="46"/>
        <v>1.6832541949723969</v>
      </c>
      <c r="I149" s="20">
        <v>8857</v>
      </c>
      <c r="J149" s="117">
        <f t="shared" si="47"/>
        <v>0.58941122762839337</v>
      </c>
      <c r="K149" s="23">
        <v>16486</v>
      </c>
      <c r="L149" s="117">
        <f t="shared" si="48"/>
        <v>1.0122071469708078</v>
      </c>
      <c r="M149" s="23">
        <v>4348.1315610834899</v>
      </c>
      <c r="N149" s="117">
        <f t="shared" si="49"/>
        <v>0.27746387998237909</v>
      </c>
      <c r="O149" s="8" t="s">
        <v>21</v>
      </c>
      <c r="P149" s="8" t="s">
        <v>21</v>
      </c>
      <c r="Q149" s="260" t="s">
        <v>270</v>
      </c>
    </row>
    <row r="150" spans="2:19" ht="24.95" customHeight="1" x14ac:dyDescent="0.25">
      <c r="B150" s="159" t="s">
        <v>64</v>
      </c>
      <c r="C150" s="8" t="s">
        <v>21</v>
      </c>
      <c r="D150" s="8" t="s">
        <v>21</v>
      </c>
      <c r="E150" s="20">
        <v>979</v>
      </c>
      <c r="F150" s="117">
        <f t="shared" si="45"/>
        <v>0.20908840445685067</v>
      </c>
      <c r="G150" s="20">
        <f t="shared" si="44"/>
        <v>57939</v>
      </c>
      <c r="H150" s="117">
        <f t="shared" si="46"/>
        <v>1.0101408102013081</v>
      </c>
      <c r="I150" s="20">
        <v>2200</v>
      </c>
      <c r="J150" s="117">
        <f t="shared" si="47"/>
        <v>0.14640450499971386</v>
      </c>
      <c r="K150" s="23">
        <v>4410</v>
      </c>
      <c r="L150" s="117">
        <f t="shared" si="48"/>
        <v>0.27076510482477634</v>
      </c>
      <c r="M150" s="23">
        <v>2874.9137346051302</v>
      </c>
      <c r="N150" s="117">
        <f t="shared" si="49"/>
        <v>0.18345459612068404</v>
      </c>
      <c r="O150" s="8" t="s">
        <v>21</v>
      </c>
      <c r="P150" s="8" t="s">
        <v>21</v>
      </c>
      <c r="Q150" s="260" t="s">
        <v>65</v>
      </c>
    </row>
    <row r="151" spans="2:19" ht="24.95" customHeight="1" thickBot="1" x14ac:dyDescent="0.3">
      <c r="B151" s="160" t="s">
        <v>299</v>
      </c>
      <c r="C151" s="116" t="s">
        <v>21</v>
      </c>
      <c r="D151" s="116" t="s">
        <v>21</v>
      </c>
      <c r="E151" s="277">
        <v>15</v>
      </c>
      <c r="F151" s="126">
        <f t="shared" si="45"/>
        <v>3.2036017026075181E-3</v>
      </c>
      <c r="G151" s="179" t="s">
        <v>168</v>
      </c>
      <c r="H151" s="211" t="s">
        <v>168</v>
      </c>
      <c r="I151" s="115">
        <v>20510</v>
      </c>
      <c r="J151" s="126">
        <f t="shared" si="47"/>
        <v>1.3648892716109686</v>
      </c>
      <c r="K151" s="179" t="s">
        <v>168</v>
      </c>
      <c r="L151" s="211" t="s">
        <v>168</v>
      </c>
      <c r="M151" s="179" t="s">
        <v>168</v>
      </c>
      <c r="N151" s="211" t="s">
        <v>168</v>
      </c>
      <c r="O151" s="116" t="s">
        <v>21</v>
      </c>
      <c r="P151" s="116" t="s">
        <v>21</v>
      </c>
      <c r="Q151" s="261" t="s">
        <v>300</v>
      </c>
    </row>
    <row r="152" spans="2:19" ht="24.75" customHeight="1" x14ac:dyDescent="0.25">
      <c r="B152" s="386" t="s">
        <v>337</v>
      </c>
      <c r="C152" s="386"/>
      <c r="D152" s="386"/>
      <c r="E152" s="386"/>
      <c r="F152" s="386"/>
      <c r="G152" s="386"/>
      <c r="H152" s="386"/>
      <c r="I152" s="20"/>
      <c r="J152" s="387" t="s">
        <v>336</v>
      </c>
      <c r="K152" s="387"/>
      <c r="L152" s="387"/>
      <c r="M152" s="387"/>
      <c r="N152" s="387"/>
      <c r="O152" s="387"/>
      <c r="P152" s="387"/>
      <c r="Q152" s="387"/>
    </row>
    <row r="153" spans="2:19" s="134" customFormat="1" ht="21" x14ac:dyDescent="0.45">
      <c r="B153" s="388" t="s">
        <v>204</v>
      </c>
      <c r="C153" s="388"/>
      <c r="D153" s="388"/>
      <c r="E153" s="388"/>
      <c r="F153" s="388"/>
      <c r="G153" s="388"/>
      <c r="H153" s="388"/>
      <c r="I153" s="388"/>
      <c r="J153" s="388"/>
      <c r="K153" s="388"/>
      <c r="L153" s="388"/>
      <c r="M153" s="388"/>
      <c r="N153" s="388"/>
      <c r="O153" s="388"/>
      <c r="P153" s="388"/>
      <c r="Q153" s="388"/>
      <c r="R153" s="133"/>
      <c r="S153" s="133"/>
    </row>
    <row r="154" spans="2:19" s="134" customFormat="1" ht="18.75" x14ac:dyDescent="0.3">
      <c r="B154" s="389" t="s">
        <v>205</v>
      </c>
      <c r="C154" s="389"/>
      <c r="D154" s="389"/>
      <c r="E154" s="389"/>
      <c r="F154" s="389"/>
      <c r="G154" s="389"/>
      <c r="H154" s="389"/>
      <c r="I154" s="389"/>
      <c r="J154" s="389"/>
      <c r="K154" s="389"/>
      <c r="L154" s="389"/>
      <c r="M154" s="389"/>
      <c r="N154" s="389"/>
      <c r="O154" s="389"/>
      <c r="P154" s="389"/>
      <c r="Q154" s="389"/>
      <c r="R154" s="133"/>
      <c r="S154" s="133"/>
    </row>
    <row r="155" spans="2:19" x14ac:dyDescent="0.25">
      <c r="B155" s="118"/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8"/>
      <c r="R155" s="1"/>
    </row>
    <row r="156" spans="2:19" ht="15.75" customHeight="1" x14ac:dyDescent="0.25">
      <c r="B156" s="8"/>
      <c r="C156" s="120"/>
      <c r="D156" s="120"/>
      <c r="E156" s="120"/>
      <c r="F156" s="351" t="s">
        <v>316</v>
      </c>
      <c r="G156" s="351"/>
      <c r="H156" s="351"/>
      <c r="I156" s="351"/>
      <c r="J156" s="351"/>
      <c r="K156" s="351"/>
      <c r="L156" s="351"/>
      <c r="M156" s="351"/>
      <c r="N156" s="120"/>
      <c r="O156" s="120"/>
      <c r="P156" s="120"/>
      <c r="Q156" s="121"/>
    </row>
    <row r="157" spans="2:19" ht="33.75" customHeight="1" x14ac:dyDescent="0.25">
      <c r="B157" s="379" t="s">
        <v>4</v>
      </c>
      <c r="C157" s="381" t="s">
        <v>5</v>
      </c>
      <c r="D157" s="381"/>
      <c r="E157" s="381" t="s">
        <v>6</v>
      </c>
      <c r="F157" s="381"/>
      <c r="G157" s="381" t="s">
        <v>7</v>
      </c>
      <c r="H157" s="381"/>
      <c r="I157" s="381" t="s">
        <v>334</v>
      </c>
      <c r="J157" s="381"/>
      <c r="K157" s="381" t="s">
        <v>9</v>
      </c>
      <c r="L157" s="381"/>
      <c r="M157" s="381" t="s">
        <v>10</v>
      </c>
      <c r="N157" s="381"/>
      <c r="O157" s="384" t="s">
        <v>11</v>
      </c>
      <c r="P157" s="384"/>
      <c r="Q157" s="380" t="s">
        <v>12</v>
      </c>
    </row>
    <row r="158" spans="2:19" ht="15.75" x14ac:dyDescent="0.25">
      <c r="B158" s="379"/>
      <c r="C158" s="382" t="s">
        <v>13</v>
      </c>
      <c r="D158" s="382"/>
      <c r="E158" s="382" t="s">
        <v>14</v>
      </c>
      <c r="F158" s="382"/>
      <c r="G158" s="382" t="s">
        <v>15</v>
      </c>
      <c r="H158" s="382"/>
      <c r="I158" s="382" t="s">
        <v>335</v>
      </c>
      <c r="J158" s="382"/>
      <c r="K158" s="382" t="s">
        <v>17</v>
      </c>
      <c r="L158" s="382"/>
      <c r="M158" s="382" t="s">
        <v>18</v>
      </c>
      <c r="N158" s="382"/>
      <c r="O158" s="385" t="s">
        <v>19</v>
      </c>
      <c r="P158" s="385"/>
      <c r="Q158" s="380"/>
    </row>
    <row r="159" spans="2:19" ht="22.5" x14ac:dyDescent="0.25">
      <c r="B159" s="379"/>
      <c r="C159" s="305" t="s">
        <v>153</v>
      </c>
      <c r="D159" s="306" t="s">
        <v>3</v>
      </c>
      <c r="E159" s="305" t="s">
        <v>153</v>
      </c>
      <c r="F159" s="306" t="s">
        <v>3</v>
      </c>
      <c r="G159" s="305" t="s">
        <v>153</v>
      </c>
      <c r="H159" s="306" t="s">
        <v>3</v>
      </c>
      <c r="I159" s="305" t="s">
        <v>153</v>
      </c>
      <c r="J159" s="306" t="s">
        <v>3</v>
      </c>
      <c r="K159" s="305" t="s">
        <v>153</v>
      </c>
      <c r="L159" s="306" t="s">
        <v>3</v>
      </c>
      <c r="M159" s="305" t="s">
        <v>153</v>
      </c>
      <c r="N159" s="306" t="s">
        <v>3</v>
      </c>
      <c r="O159" s="305" t="s">
        <v>153</v>
      </c>
      <c r="P159" s="306" t="s">
        <v>3</v>
      </c>
      <c r="Q159" s="380"/>
    </row>
    <row r="160" spans="2:19" ht="24.95" customHeight="1" x14ac:dyDescent="0.25">
      <c r="B160" s="53" t="s">
        <v>20</v>
      </c>
      <c r="C160" s="60" t="s">
        <v>21</v>
      </c>
      <c r="D160" s="60" t="s">
        <v>21</v>
      </c>
      <c r="E160" s="123">
        <f>SUM(E161:E170)</f>
        <v>97284</v>
      </c>
      <c r="F160" s="124">
        <f>SUM(F161:F170)</f>
        <v>100.00000000000001</v>
      </c>
      <c r="G160" s="123">
        <f t="shared" ref="G160:N160" si="50">SUM(G161:G169)</f>
        <v>772816</v>
      </c>
      <c r="H160" s="124">
        <f t="shared" si="50"/>
        <v>99.999999999999986</v>
      </c>
      <c r="I160" s="123">
        <f>SUM(I161:I170)</f>
        <v>194985</v>
      </c>
      <c r="J160" s="124">
        <f>SUM(J161:J170)</f>
        <v>100</v>
      </c>
      <c r="K160" s="123">
        <f t="shared" si="50"/>
        <v>226447</v>
      </c>
      <c r="L160" s="124">
        <f t="shared" si="50"/>
        <v>99.999999999999986</v>
      </c>
      <c r="M160" s="123">
        <f t="shared" si="50"/>
        <v>505480.84130360716</v>
      </c>
      <c r="N160" s="124">
        <f t="shared" si="50"/>
        <v>100.00000000000001</v>
      </c>
      <c r="O160" s="60" t="s">
        <v>21</v>
      </c>
      <c r="P160" s="60" t="s">
        <v>21</v>
      </c>
      <c r="Q160" s="138" t="s">
        <v>22</v>
      </c>
    </row>
    <row r="161" spans="2:17" ht="24.95" customHeight="1" x14ac:dyDescent="0.25">
      <c r="B161" s="159" t="s">
        <v>313</v>
      </c>
      <c r="C161" s="8" t="s">
        <v>21</v>
      </c>
      <c r="D161" s="8" t="s">
        <v>21</v>
      </c>
      <c r="E161" s="20">
        <v>8558</v>
      </c>
      <c r="F161" s="117">
        <f>+E161/$E$160*100</f>
        <v>8.7969244685662602</v>
      </c>
      <c r="G161" s="20">
        <f t="shared" ref="G161:G169" si="51">+G47-G104</f>
        <v>12427</v>
      </c>
      <c r="H161" s="117">
        <f>+G161/$G$160*100</f>
        <v>1.6080153620007869</v>
      </c>
      <c r="I161" s="20">
        <v>2533</v>
      </c>
      <c r="J161" s="117">
        <f>+I161/$I$160*100</f>
        <v>1.2990742877657255</v>
      </c>
      <c r="K161" s="23">
        <v>1868</v>
      </c>
      <c r="L161" s="117">
        <f>+K161/$K$160*100</f>
        <v>0.82491708876690795</v>
      </c>
      <c r="M161" s="23">
        <v>14435.790862276728</v>
      </c>
      <c r="N161" s="117">
        <f>+M161/$M$160*100</f>
        <v>2.855853215929534</v>
      </c>
      <c r="O161" s="8" t="s">
        <v>21</v>
      </c>
      <c r="P161" s="8" t="s">
        <v>21</v>
      </c>
      <c r="Q161" s="260" t="s">
        <v>52</v>
      </c>
    </row>
    <row r="162" spans="2:17" ht="24.95" customHeight="1" x14ac:dyDescent="0.25">
      <c r="B162" s="159" t="s">
        <v>314</v>
      </c>
      <c r="C162" s="8" t="s">
        <v>21</v>
      </c>
      <c r="D162" s="8" t="s">
        <v>21</v>
      </c>
      <c r="E162" s="20">
        <v>40953</v>
      </c>
      <c r="F162" s="117">
        <f t="shared" ref="F162:F170" si="52">+E162/$E$160*100</f>
        <v>42.096336499321573</v>
      </c>
      <c r="G162" s="20">
        <f t="shared" si="51"/>
        <v>167263</v>
      </c>
      <c r="H162" s="117">
        <f t="shared" ref="H162:H169" si="53">+G162/$G$160*100</f>
        <v>21.643314838202109</v>
      </c>
      <c r="I162" s="20">
        <v>51942</v>
      </c>
      <c r="J162" s="117">
        <f t="shared" ref="J162:J170" si="54">+I162/$I$160*100</f>
        <v>26.638972228632973</v>
      </c>
      <c r="K162" s="23">
        <v>28167</v>
      </c>
      <c r="L162" s="117">
        <f t="shared" ref="L162:L169" si="55">+K162/$K$160*100</f>
        <v>12.438672183778102</v>
      </c>
      <c r="M162" s="23">
        <v>25490.502191839179</v>
      </c>
      <c r="N162" s="117">
        <f t="shared" ref="N162:N168" si="56">+M162/$M$160*100</f>
        <v>5.0428226173915087</v>
      </c>
      <c r="O162" s="8" t="s">
        <v>21</v>
      </c>
      <c r="P162" s="8" t="s">
        <v>21</v>
      </c>
      <c r="Q162" s="260" t="s">
        <v>54</v>
      </c>
    </row>
    <row r="163" spans="2:17" ht="24.95" customHeight="1" x14ac:dyDescent="0.25">
      <c r="B163" s="159" t="s">
        <v>55</v>
      </c>
      <c r="C163" s="8" t="s">
        <v>21</v>
      </c>
      <c r="D163" s="8" t="s">
        <v>21</v>
      </c>
      <c r="E163" s="20">
        <v>8110</v>
      </c>
      <c r="F163" s="117">
        <f t="shared" si="52"/>
        <v>8.3364170881131532</v>
      </c>
      <c r="G163" s="20">
        <f t="shared" si="51"/>
        <v>188779</v>
      </c>
      <c r="H163" s="117">
        <f t="shared" si="53"/>
        <v>24.427418686983707</v>
      </c>
      <c r="I163" s="20">
        <v>19655</v>
      </c>
      <c r="J163" s="117">
        <f t="shared" si="54"/>
        <v>10.080262584301357</v>
      </c>
      <c r="K163" s="23">
        <v>52586</v>
      </c>
      <c r="L163" s="117">
        <f t="shared" si="55"/>
        <v>23.222210936775493</v>
      </c>
      <c r="M163" s="23">
        <v>114575.00869614667</v>
      </c>
      <c r="N163" s="117">
        <f t="shared" si="56"/>
        <v>22.666538340140459</v>
      </c>
      <c r="O163" s="8" t="s">
        <v>21</v>
      </c>
      <c r="P163" s="8" t="s">
        <v>21</v>
      </c>
      <c r="Q163" s="260" t="s">
        <v>56</v>
      </c>
    </row>
    <row r="164" spans="2:17" ht="24.95" customHeight="1" x14ac:dyDescent="0.25">
      <c r="B164" s="159" t="s">
        <v>57</v>
      </c>
      <c r="C164" s="8" t="s">
        <v>21</v>
      </c>
      <c r="D164" s="8" t="s">
        <v>21</v>
      </c>
      <c r="E164" s="20">
        <v>12596</v>
      </c>
      <c r="F164" s="117">
        <f t="shared" si="52"/>
        <v>12.947658402203857</v>
      </c>
      <c r="G164" s="20">
        <f t="shared" si="51"/>
        <v>202861</v>
      </c>
      <c r="H164" s="117">
        <f t="shared" si="53"/>
        <v>26.249585929897933</v>
      </c>
      <c r="I164" s="20">
        <v>68424</v>
      </c>
      <c r="J164" s="117">
        <f t="shared" si="54"/>
        <v>35.091930148472962</v>
      </c>
      <c r="K164" s="23">
        <v>43091</v>
      </c>
      <c r="L164" s="117">
        <f t="shared" si="55"/>
        <v>19.029176805168539</v>
      </c>
      <c r="M164" s="23">
        <v>147423.32702063056</v>
      </c>
      <c r="N164" s="117">
        <f t="shared" si="56"/>
        <v>29.164968278606551</v>
      </c>
      <c r="O164" s="8" t="s">
        <v>21</v>
      </c>
      <c r="P164" s="8" t="s">
        <v>21</v>
      </c>
      <c r="Q164" s="260" t="s">
        <v>58</v>
      </c>
    </row>
    <row r="165" spans="2:17" ht="24.95" customHeight="1" x14ac:dyDescent="0.25">
      <c r="B165" s="159" t="s">
        <v>59</v>
      </c>
      <c r="C165" s="8" t="s">
        <v>21</v>
      </c>
      <c r="D165" s="8" t="s">
        <v>21</v>
      </c>
      <c r="E165" s="20">
        <v>8863</v>
      </c>
      <c r="F165" s="117">
        <f t="shared" si="52"/>
        <v>9.1104395378479506</v>
      </c>
      <c r="G165" s="20">
        <f t="shared" si="51"/>
        <v>91781</v>
      </c>
      <c r="H165" s="117">
        <f t="shared" si="53"/>
        <v>11.876177511852756</v>
      </c>
      <c r="I165" s="20">
        <v>17409</v>
      </c>
      <c r="J165" s="117">
        <f t="shared" si="54"/>
        <v>8.9283791060850834</v>
      </c>
      <c r="K165" s="23">
        <v>32575</v>
      </c>
      <c r="L165" s="117">
        <f t="shared" si="55"/>
        <v>14.385264543138129</v>
      </c>
      <c r="M165" s="23">
        <v>55061.61628710504</v>
      </c>
      <c r="N165" s="117">
        <f t="shared" si="56"/>
        <v>10.892918541700645</v>
      </c>
      <c r="O165" s="8" t="s">
        <v>21</v>
      </c>
      <c r="P165" s="8" t="s">
        <v>21</v>
      </c>
      <c r="Q165" s="260" t="s">
        <v>268</v>
      </c>
    </row>
    <row r="166" spans="2:17" ht="24.95" customHeight="1" x14ac:dyDescent="0.25">
      <c r="B166" s="159" t="s">
        <v>60</v>
      </c>
      <c r="C166" s="8" t="s">
        <v>21</v>
      </c>
      <c r="D166" s="8" t="s">
        <v>21</v>
      </c>
      <c r="E166" s="20">
        <v>10304</v>
      </c>
      <c r="F166" s="117">
        <f t="shared" si="52"/>
        <v>10.591669750421447</v>
      </c>
      <c r="G166" s="20">
        <f t="shared" si="51"/>
        <v>34259</v>
      </c>
      <c r="H166" s="117">
        <f t="shared" si="53"/>
        <v>4.4330086333616281</v>
      </c>
      <c r="I166" s="20">
        <v>9127</v>
      </c>
      <c r="J166" s="117">
        <f t="shared" si="54"/>
        <v>4.6808728876580243</v>
      </c>
      <c r="K166" s="23">
        <v>10100</v>
      </c>
      <c r="L166" s="117">
        <f t="shared" si="55"/>
        <v>4.4602048161379928</v>
      </c>
      <c r="M166" s="23">
        <v>17823.831458599267</v>
      </c>
      <c r="N166" s="117">
        <f t="shared" si="56"/>
        <v>3.5261141475970863</v>
      </c>
      <c r="O166" s="8" t="s">
        <v>21</v>
      </c>
      <c r="P166" s="8" t="s">
        <v>21</v>
      </c>
      <c r="Q166" s="260" t="s">
        <v>61</v>
      </c>
    </row>
    <row r="167" spans="2:17" ht="24.95" customHeight="1" x14ac:dyDescent="0.25">
      <c r="B167" s="159" t="s">
        <v>62</v>
      </c>
      <c r="C167" s="8" t="s">
        <v>21</v>
      </c>
      <c r="D167" s="8" t="s">
        <v>21</v>
      </c>
      <c r="E167" s="20">
        <v>5267</v>
      </c>
      <c r="F167" s="117">
        <f t="shared" si="52"/>
        <v>5.4140454751038192</v>
      </c>
      <c r="G167" s="20">
        <f t="shared" si="51"/>
        <v>58676</v>
      </c>
      <c r="H167" s="117">
        <f t="shared" si="53"/>
        <v>7.5924929090495015</v>
      </c>
      <c r="I167" s="20">
        <v>17080</v>
      </c>
      <c r="J167" s="117">
        <f t="shared" si="54"/>
        <v>8.75964817806498</v>
      </c>
      <c r="K167" s="23">
        <v>53513</v>
      </c>
      <c r="L167" s="117">
        <f t="shared" si="55"/>
        <v>23.631578250098258</v>
      </c>
      <c r="M167" s="23">
        <v>124287.45001176142</v>
      </c>
      <c r="N167" s="117">
        <f t="shared" si="56"/>
        <v>24.587964539117042</v>
      </c>
      <c r="O167" s="8" t="s">
        <v>21</v>
      </c>
      <c r="P167" s="8" t="s">
        <v>21</v>
      </c>
      <c r="Q167" s="260" t="s">
        <v>269</v>
      </c>
    </row>
    <row r="168" spans="2:17" ht="24.95" customHeight="1" x14ac:dyDescent="0.25">
      <c r="B168" s="159" t="s">
        <v>63</v>
      </c>
      <c r="C168" s="8" t="s">
        <v>21</v>
      </c>
      <c r="D168" s="8" t="s">
        <v>21</v>
      </c>
      <c r="E168" s="20">
        <v>2348</v>
      </c>
      <c r="F168" s="117">
        <f t="shared" si="52"/>
        <v>2.4135520743390484</v>
      </c>
      <c r="G168" s="20">
        <f t="shared" si="51"/>
        <v>7743</v>
      </c>
      <c r="H168" s="117">
        <f t="shared" si="53"/>
        <v>1.0019202500983415</v>
      </c>
      <c r="I168" s="20">
        <v>1901</v>
      </c>
      <c r="J168" s="117">
        <f t="shared" si="54"/>
        <v>0.97494679077877788</v>
      </c>
      <c r="K168" s="23">
        <v>3971</v>
      </c>
      <c r="L168" s="117">
        <f t="shared" si="55"/>
        <v>1.7536112202855412</v>
      </c>
      <c r="M168" s="23">
        <v>6383.3147752483546</v>
      </c>
      <c r="N168" s="117">
        <f t="shared" si="56"/>
        <v>1.2628203195171825</v>
      </c>
      <c r="O168" s="8" t="s">
        <v>21</v>
      </c>
      <c r="P168" s="8" t="s">
        <v>21</v>
      </c>
      <c r="Q168" s="260" t="s">
        <v>270</v>
      </c>
    </row>
    <row r="169" spans="2:17" ht="24.95" customHeight="1" x14ac:dyDescent="0.25">
      <c r="B169" s="159" t="s">
        <v>64</v>
      </c>
      <c r="C169" s="8" t="s">
        <v>21</v>
      </c>
      <c r="D169" s="8" t="s">
        <v>21</v>
      </c>
      <c r="E169" s="20">
        <v>217</v>
      </c>
      <c r="F169" s="117">
        <f t="shared" si="52"/>
        <v>0.22305826240697338</v>
      </c>
      <c r="G169" s="20">
        <f t="shared" si="51"/>
        <v>9027</v>
      </c>
      <c r="H169" s="117">
        <f t="shared" si="53"/>
        <v>1.1680658785532392</v>
      </c>
      <c r="I169" s="20">
        <v>644</v>
      </c>
      <c r="J169" s="117">
        <f t="shared" si="54"/>
        <v>0.330281816549991</v>
      </c>
      <c r="K169" s="23">
        <v>576</v>
      </c>
      <c r="L169" s="117">
        <f t="shared" si="55"/>
        <v>0.254364155851038</v>
      </c>
      <c r="M169" s="151" t="s">
        <v>168</v>
      </c>
      <c r="N169" s="210" t="s">
        <v>168</v>
      </c>
      <c r="O169" s="8" t="s">
        <v>21</v>
      </c>
      <c r="P169" s="8" t="s">
        <v>21</v>
      </c>
      <c r="Q169" s="260" t="s">
        <v>65</v>
      </c>
    </row>
    <row r="170" spans="2:17" ht="24.95" customHeight="1" thickBot="1" x14ac:dyDescent="0.3">
      <c r="B170" s="160" t="s">
        <v>299</v>
      </c>
      <c r="C170" s="116" t="s">
        <v>21</v>
      </c>
      <c r="D170" s="116" t="s">
        <v>21</v>
      </c>
      <c r="E170" s="277">
        <v>68</v>
      </c>
      <c r="F170" s="126">
        <f t="shared" si="52"/>
        <v>6.9898441675917924E-2</v>
      </c>
      <c r="G170" s="179" t="s">
        <v>168</v>
      </c>
      <c r="H170" s="211" t="s">
        <v>168</v>
      </c>
      <c r="I170" s="115">
        <v>6270</v>
      </c>
      <c r="J170" s="126">
        <f t="shared" si="54"/>
        <v>3.2156319716901298</v>
      </c>
      <c r="K170" s="179" t="s">
        <v>168</v>
      </c>
      <c r="L170" s="211" t="s">
        <v>168</v>
      </c>
      <c r="M170" s="179" t="s">
        <v>168</v>
      </c>
      <c r="N170" s="211" t="s">
        <v>168</v>
      </c>
      <c r="O170" s="116" t="s">
        <v>21</v>
      </c>
      <c r="P170" s="116" t="s">
        <v>21</v>
      </c>
      <c r="Q170" s="261" t="s">
        <v>300</v>
      </c>
    </row>
    <row r="171" spans="2:17" ht="28.5" customHeight="1" x14ac:dyDescent="0.25">
      <c r="B171" s="386" t="s">
        <v>337</v>
      </c>
      <c r="C171" s="386"/>
      <c r="D171" s="386"/>
      <c r="E171" s="386"/>
      <c r="F171" s="386"/>
      <c r="G171" s="386"/>
      <c r="H171" s="386"/>
      <c r="I171" s="20"/>
      <c r="J171" s="387" t="s">
        <v>336</v>
      </c>
      <c r="K171" s="387"/>
      <c r="L171" s="387"/>
      <c r="M171" s="387"/>
      <c r="N171" s="387"/>
      <c r="O171" s="387"/>
      <c r="P171" s="387"/>
      <c r="Q171" s="387"/>
    </row>
  </sheetData>
  <mergeCells count="189">
    <mergeCell ref="B114:H114"/>
    <mergeCell ref="J114:Q114"/>
    <mergeCell ref="B133:H133"/>
    <mergeCell ref="J133:Q133"/>
    <mergeCell ref="B152:H152"/>
    <mergeCell ref="J152:Q152"/>
    <mergeCell ref="B171:H171"/>
    <mergeCell ref="J171:Q171"/>
    <mergeCell ref="B5:B7"/>
    <mergeCell ref="Q5:Q7"/>
    <mergeCell ref="B24:B26"/>
    <mergeCell ref="Q24:Q26"/>
    <mergeCell ref="B43:B45"/>
    <mergeCell ref="Q43:Q45"/>
    <mergeCell ref="B62:B64"/>
    <mergeCell ref="Q62:Q64"/>
    <mergeCell ref="B81:B83"/>
    <mergeCell ref="Q81:Q83"/>
    <mergeCell ref="B100:B102"/>
    <mergeCell ref="Q100:Q102"/>
    <mergeCell ref="B19:H19"/>
    <mergeCell ref="J19:Q19"/>
    <mergeCell ref="B38:H38"/>
    <mergeCell ref="J38:Q38"/>
    <mergeCell ref="B57:H57"/>
    <mergeCell ref="J57:Q57"/>
    <mergeCell ref="B76:H76"/>
    <mergeCell ref="J76:Q76"/>
    <mergeCell ref="B95:H95"/>
    <mergeCell ref="J95:Q95"/>
    <mergeCell ref="B153:Q153"/>
    <mergeCell ref="B154:Q154"/>
    <mergeCell ref="C157:D157"/>
    <mergeCell ref="E157:F157"/>
    <mergeCell ref="G157:H157"/>
    <mergeCell ref="I157:J157"/>
    <mergeCell ref="K157:L157"/>
    <mergeCell ref="M157:N157"/>
    <mergeCell ref="O157:P157"/>
    <mergeCell ref="Q157:Q159"/>
    <mergeCell ref="C158:D158"/>
    <mergeCell ref="E158:F158"/>
    <mergeCell ref="G158:H158"/>
    <mergeCell ref="I158:J158"/>
    <mergeCell ref="K158:L158"/>
    <mergeCell ref="M158:N158"/>
    <mergeCell ref="O158:P158"/>
    <mergeCell ref="F156:M156"/>
    <mergeCell ref="B157:B159"/>
    <mergeCell ref="B134:Q134"/>
    <mergeCell ref="B135:Q135"/>
    <mergeCell ref="C138:D138"/>
    <mergeCell ref="E138:F138"/>
    <mergeCell ref="G138:H138"/>
    <mergeCell ref="I138:J138"/>
    <mergeCell ref="K138:L138"/>
    <mergeCell ref="M138:N138"/>
    <mergeCell ref="O138:P138"/>
    <mergeCell ref="Q138:Q140"/>
    <mergeCell ref="C139:D139"/>
    <mergeCell ref="E139:F139"/>
    <mergeCell ref="G139:H139"/>
    <mergeCell ref="I139:J139"/>
    <mergeCell ref="K139:L139"/>
    <mergeCell ref="M139:N139"/>
    <mergeCell ref="O139:P139"/>
    <mergeCell ref="F137:M137"/>
    <mergeCell ref="B138:B140"/>
    <mergeCell ref="C120:D120"/>
    <mergeCell ref="E120:F120"/>
    <mergeCell ref="G120:H120"/>
    <mergeCell ref="I120:J120"/>
    <mergeCell ref="K120:L120"/>
    <mergeCell ref="M120:N120"/>
    <mergeCell ref="O120:P120"/>
    <mergeCell ref="B119:B121"/>
    <mergeCell ref="Q119:Q121"/>
    <mergeCell ref="B115:Q115"/>
    <mergeCell ref="B116:Q116"/>
    <mergeCell ref="G118:L118"/>
    <mergeCell ref="C119:D119"/>
    <mergeCell ref="E119:F119"/>
    <mergeCell ref="G119:H119"/>
    <mergeCell ref="I119:J119"/>
    <mergeCell ref="K119:L119"/>
    <mergeCell ref="M119:N119"/>
    <mergeCell ref="O119:P119"/>
    <mergeCell ref="B96:Q96"/>
    <mergeCell ref="B97:Q97"/>
    <mergeCell ref="G99:L99"/>
    <mergeCell ref="C100:D100"/>
    <mergeCell ref="E100:F100"/>
    <mergeCell ref="G100:H100"/>
    <mergeCell ref="I100:J100"/>
    <mergeCell ref="K100:L100"/>
    <mergeCell ref="M100:N100"/>
    <mergeCell ref="O100:P100"/>
    <mergeCell ref="C101:D101"/>
    <mergeCell ref="E101:F101"/>
    <mergeCell ref="G101:H101"/>
    <mergeCell ref="I101:J101"/>
    <mergeCell ref="K101:L101"/>
    <mergeCell ref="M101:N101"/>
    <mergeCell ref="O101:P101"/>
    <mergeCell ref="B77:Q77"/>
    <mergeCell ref="B78:Q78"/>
    <mergeCell ref="G80:L80"/>
    <mergeCell ref="C81:D81"/>
    <mergeCell ref="E81:F81"/>
    <mergeCell ref="G81:H81"/>
    <mergeCell ref="I81:J81"/>
    <mergeCell ref="K81:L81"/>
    <mergeCell ref="M81:N81"/>
    <mergeCell ref="O81:P81"/>
    <mergeCell ref="C82:D82"/>
    <mergeCell ref="E82:F82"/>
    <mergeCell ref="G82:H82"/>
    <mergeCell ref="I82:J82"/>
    <mergeCell ref="K82:L82"/>
    <mergeCell ref="M82:N82"/>
    <mergeCell ref="O82:P82"/>
    <mergeCell ref="B58:Q58"/>
    <mergeCell ref="B59:Q59"/>
    <mergeCell ref="C62:D62"/>
    <mergeCell ref="E62:F62"/>
    <mergeCell ref="G62:H62"/>
    <mergeCell ref="I62:J62"/>
    <mergeCell ref="K62:L62"/>
    <mergeCell ref="M62:N62"/>
    <mergeCell ref="O62:P62"/>
    <mergeCell ref="C63:D63"/>
    <mergeCell ref="E63:F63"/>
    <mergeCell ref="G63:H63"/>
    <mergeCell ref="I63:J63"/>
    <mergeCell ref="K63:L63"/>
    <mergeCell ref="M63:N63"/>
    <mergeCell ref="O63:P63"/>
    <mergeCell ref="G61:L61"/>
    <mergeCell ref="B39:Q39"/>
    <mergeCell ref="B40:Q40"/>
    <mergeCell ref="G42:L42"/>
    <mergeCell ref="C43:D43"/>
    <mergeCell ref="E43:F43"/>
    <mergeCell ref="G43:H43"/>
    <mergeCell ref="I43:J43"/>
    <mergeCell ref="K43:L43"/>
    <mergeCell ref="M43:N43"/>
    <mergeCell ref="O43:P43"/>
    <mergeCell ref="C44:D44"/>
    <mergeCell ref="E44:F44"/>
    <mergeCell ref="G44:H44"/>
    <mergeCell ref="I44:J44"/>
    <mergeCell ref="K44:L44"/>
    <mergeCell ref="M44:N44"/>
    <mergeCell ref="O44:P44"/>
    <mergeCell ref="B20:Q20"/>
    <mergeCell ref="B21:Q21"/>
    <mergeCell ref="G23:L23"/>
    <mergeCell ref="C24:D24"/>
    <mergeCell ref="E24:F24"/>
    <mergeCell ref="G24:H24"/>
    <mergeCell ref="I24:J24"/>
    <mergeCell ref="K24:L24"/>
    <mergeCell ref="M24:N24"/>
    <mergeCell ref="O24:P24"/>
    <mergeCell ref="C25:D25"/>
    <mergeCell ref="E25:F25"/>
    <mergeCell ref="G25:H25"/>
    <mergeCell ref="I25:J25"/>
    <mergeCell ref="K25:L25"/>
    <mergeCell ref="M25:N25"/>
    <mergeCell ref="O25:P25"/>
    <mergeCell ref="C6:D6"/>
    <mergeCell ref="E6:F6"/>
    <mergeCell ref="G6:H6"/>
    <mergeCell ref="I6:J6"/>
    <mergeCell ref="K6:L6"/>
    <mergeCell ref="M6:N6"/>
    <mergeCell ref="O6:P6"/>
    <mergeCell ref="B1:Q1"/>
    <mergeCell ref="B2:Q2"/>
    <mergeCell ref="C5:D5"/>
    <mergeCell ref="E5:F5"/>
    <mergeCell ref="G5:H5"/>
    <mergeCell ref="I5:J5"/>
    <mergeCell ref="K5:L5"/>
    <mergeCell ref="M5:N5"/>
    <mergeCell ref="O5:P5"/>
    <mergeCell ref="G4:L4"/>
  </mergeCells>
  <printOptions horizontalCentered="1"/>
  <pageMargins left="0.25" right="0.25" top="0.75" bottom="0.75" header="0.3" footer="0.3"/>
  <pageSetup paperSize="9" scale="98" orientation="landscape" horizontalDpi="300" verticalDpi="300" r:id="rId1"/>
  <rowBreaks count="8" manualBreakCount="8">
    <brk id="19" min="1" max="16" man="1"/>
    <brk id="38" min="1" max="16" man="1"/>
    <brk id="57" min="1" max="16" man="1"/>
    <brk id="76" min="1" max="16" man="1"/>
    <brk id="95" min="1" max="16" man="1"/>
    <brk id="114" min="1" max="16" man="1"/>
    <brk id="133" min="1" max="16" man="1"/>
    <brk id="152" min="1" max="16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65"/>
  <sheetViews>
    <sheetView rightToLeft="1" view="pageBreakPreview" zoomScaleNormal="100" zoomScaleSheetLayoutView="100" workbookViewId="0">
      <selection activeCell="L34" sqref="L34"/>
    </sheetView>
  </sheetViews>
  <sheetFormatPr defaultRowHeight="15" x14ac:dyDescent="0.25"/>
  <cols>
    <col min="1" max="1" width="1.85546875" customWidth="1"/>
    <col min="2" max="2" width="12.7109375" customWidth="1"/>
    <col min="3" max="3" width="5.7109375" customWidth="1"/>
    <col min="4" max="4" width="4.42578125" customWidth="1"/>
    <col min="5" max="5" width="8.42578125" customWidth="1"/>
    <col min="6" max="6" width="5.7109375" customWidth="1"/>
    <col min="7" max="7" width="10.140625" bestFit="1" customWidth="1"/>
    <col min="8" max="8" width="5.42578125" customWidth="1"/>
    <col min="9" max="9" width="10.5703125" customWidth="1"/>
    <col min="10" max="10" width="5.42578125" customWidth="1"/>
    <col min="11" max="11" width="10.5703125" customWidth="1"/>
    <col min="12" max="12" width="5.28515625" customWidth="1"/>
    <col min="13" max="13" width="9.140625" customWidth="1"/>
    <col min="14" max="14" width="5.42578125" customWidth="1"/>
    <col min="15" max="15" width="8.42578125" customWidth="1"/>
    <col min="16" max="16" width="4.7109375" customWidth="1"/>
    <col min="17" max="17" width="17" customWidth="1"/>
  </cols>
  <sheetData>
    <row r="1" spans="2:17" ht="21" x14ac:dyDescent="0.45">
      <c r="B1" s="388" t="s">
        <v>206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</row>
    <row r="2" spans="2:17" ht="21.75" customHeight="1" x14ac:dyDescent="0.25">
      <c r="B2" s="389" t="s">
        <v>207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</row>
    <row r="3" spans="2:17" ht="15.75" x14ac:dyDescent="0.25">
      <c r="B3" s="189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2:17" ht="15.75" customHeight="1" x14ac:dyDescent="0.25">
      <c r="B4" s="182"/>
      <c r="C4" s="182"/>
      <c r="D4" s="182"/>
      <c r="E4" s="182"/>
      <c r="F4" s="182"/>
      <c r="G4" s="351" t="s">
        <v>285</v>
      </c>
      <c r="H4" s="351"/>
      <c r="I4" s="351"/>
      <c r="J4" s="351"/>
      <c r="K4" s="351"/>
      <c r="L4" s="351"/>
      <c r="M4" s="182"/>
      <c r="N4" s="182"/>
      <c r="O4" s="182"/>
      <c r="P4" s="182"/>
      <c r="Q4" s="182"/>
    </row>
    <row r="5" spans="2:17" ht="32.25" customHeight="1" x14ac:dyDescent="0.25">
      <c r="B5" s="379" t="s">
        <v>4</v>
      </c>
      <c r="C5" s="381" t="s">
        <v>5</v>
      </c>
      <c r="D5" s="381"/>
      <c r="E5" s="381" t="s">
        <v>6</v>
      </c>
      <c r="F5" s="381"/>
      <c r="G5" s="381" t="s">
        <v>7</v>
      </c>
      <c r="H5" s="381"/>
      <c r="I5" s="381" t="s">
        <v>334</v>
      </c>
      <c r="J5" s="381"/>
      <c r="K5" s="381" t="s">
        <v>9</v>
      </c>
      <c r="L5" s="381"/>
      <c r="M5" s="381" t="s">
        <v>10</v>
      </c>
      <c r="N5" s="381"/>
      <c r="O5" s="384" t="s">
        <v>11</v>
      </c>
      <c r="P5" s="384"/>
      <c r="Q5" s="380" t="s">
        <v>12</v>
      </c>
    </row>
    <row r="6" spans="2:17" ht="15.75" x14ac:dyDescent="0.25">
      <c r="B6" s="379"/>
      <c r="C6" s="382" t="s">
        <v>13</v>
      </c>
      <c r="D6" s="382"/>
      <c r="E6" s="382" t="s">
        <v>14</v>
      </c>
      <c r="F6" s="382"/>
      <c r="G6" s="382" t="s">
        <v>15</v>
      </c>
      <c r="H6" s="382"/>
      <c r="I6" s="382" t="s">
        <v>335</v>
      </c>
      <c r="J6" s="382"/>
      <c r="K6" s="382" t="s">
        <v>17</v>
      </c>
      <c r="L6" s="382"/>
      <c r="M6" s="382" t="s">
        <v>18</v>
      </c>
      <c r="N6" s="382"/>
      <c r="O6" s="385" t="s">
        <v>19</v>
      </c>
      <c r="P6" s="385"/>
      <c r="Q6" s="380"/>
    </row>
    <row r="7" spans="2:17" ht="22.5" x14ac:dyDescent="0.25">
      <c r="B7" s="379"/>
      <c r="C7" s="305" t="s">
        <v>153</v>
      </c>
      <c r="D7" s="306" t="s">
        <v>3</v>
      </c>
      <c r="E7" s="305" t="s">
        <v>153</v>
      </c>
      <c r="F7" s="306" t="s">
        <v>3</v>
      </c>
      <c r="G7" s="305" t="s">
        <v>153</v>
      </c>
      <c r="H7" s="306" t="s">
        <v>3</v>
      </c>
      <c r="I7" s="305" t="s">
        <v>153</v>
      </c>
      <c r="J7" s="306" t="s">
        <v>3</v>
      </c>
      <c r="K7" s="305" t="s">
        <v>153</v>
      </c>
      <c r="L7" s="306" t="s">
        <v>3</v>
      </c>
      <c r="M7" s="305" t="s">
        <v>153</v>
      </c>
      <c r="N7" s="306" t="s">
        <v>3</v>
      </c>
      <c r="O7" s="305" t="s">
        <v>153</v>
      </c>
      <c r="P7" s="306" t="s">
        <v>3</v>
      </c>
      <c r="Q7" s="380"/>
    </row>
    <row r="8" spans="2:17" ht="15.75" x14ac:dyDescent="0.25">
      <c r="B8" s="86" t="s">
        <v>66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310" t="s">
        <v>67</v>
      </c>
    </row>
    <row r="9" spans="2:17" ht="24.95" customHeight="1" x14ac:dyDescent="0.25">
      <c r="B9" s="17" t="s">
        <v>20</v>
      </c>
      <c r="C9" s="10" t="s">
        <v>21</v>
      </c>
      <c r="D9" s="10" t="s">
        <v>21</v>
      </c>
      <c r="E9" s="26">
        <f t="shared" ref="E9:N9" si="0">SUM(E10:E11)</f>
        <v>769619</v>
      </c>
      <c r="F9" s="137">
        <f t="shared" si="0"/>
        <v>100</v>
      </c>
      <c r="G9" s="26">
        <f t="shared" si="0"/>
        <v>11484656</v>
      </c>
      <c r="H9" s="137">
        <f t="shared" si="0"/>
        <v>100</v>
      </c>
      <c r="I9" s="26">
        <f t="shared" si="0"/>
        <v>2101256</v>
      </c>
      <c r="J9" s="137">
        <f t="shared" si="0"/>
        <v>100</v>
      </c>
      <c r="K9" s="26">
        <f t="shared" si="0"/>
        <v>1953628</v>
      </c>
      <c r="L9" s="137">
        <f t="shared" si="0"/>
        <v>100</v>
      </c>
      <c r="M9" s="26">
        <f t="shared" si="0"/>
        <v>2422058.9984000474</v>
      </c>
      <c r="N9" s="137">
        <f t="shared" si="0"/>
        <v>100</v>
      </c>
      <c r="O9" s="10" t="s">
        <v>21</v>
      </c>
      <c r="P9" s="10" t="s">
        <v>21</v>
      </c>
      <c r="Q9" s="27" t="s">
        <v>22</v>
      </c>
    </row>
    <row r="10" spans="2:17" ht="24.95" customHeight="1" x14ac:dyDescent="0.25">
      <c r="B10" s="161" t="s">
        <v>76</v>
      </c>
      <c r="C10" s="11" t="s">
        <v>21</v>
      </c>
      <c r="D10" s="11" t="s">
        <v>21</v>
      </c>
      <c r="E10" s="22">
        <v>139277</v>
      </c>
      <c r="F10" s="150">
        <f>+E10/E9*100</f>
        <v>18.096876506427208</v>
      </c>
      <c r="G10" s="22">
        <v>3687750</v>
      </c>
      <c r="H10" s="139">
        <f>+G10/$G$9*100</f>
        <v>32.110234734066047</v>
      </c>
      <c r="I10" s="22">
        <v>255598</v>
      </c>
      <c r="J10" s="139">
        <f>+I10/I9*100</f>
        <v>12.164058068126872</v>
      </c>
      <c r="K10" s="22">
        <f>SUM('[1]023'!$J$8:$J$10)</f>
        <v>273689</v>
      </c>
      <c r="L10" s="139">
        <f>+K10/K9*100</f>
        <v>14.009268908922271</v>
      </c>
      <c r="M10" s="22">
        <v>470527</v>
      </c>
      <c r="N10" s="139">
        <f>+M10/M9*100</f>
        <v>19.426735695159305</v>
      </c>
      <c r="O10" s="11" t="s">
        <v>21</v>
      </c>
      <c r="P10" s="11" t="s">
        <v>21</v>
      </c>
      <c r="Q10" s="214" t="s">
        <v>317</v>
      </c>
    </row>
    <row r="11" spans="2:17" ht="24.95" customHeight="1" x14ac:dyDescent="0.25">
      <c r="B11" s="161" t="s">
        <v>77</v>
      </c>
      <c r="C11" s="11" t="s">
        <v>21</v>
      </c>
      <c r="D11" s="11" t="s">
        <v>21</v>
      </c>
      <c r="E11" s="22">
        <v>630342</v>
      </c>
      <c r="F11" s="150">
        <f>+E11/E9*100</f>
        <v>81.903123493572792</v>
      </c>
      <c r="G11" s="22">
        <v>7796906</v>
      </c>
      <c r="H11" s="139">
        <f t="shared" ref="H11" si="1">+G11/$G$9*100</f>
        <v>67.88976526593396</v>
      </c>
      <c r="I11" s="22">
        <v>1845658</v>
      </c>
      <c r="J11" s="139">
        <f>+I11/I9*100</f>
        <v>87.835941931873123</v>
      </c>
      <c r="K11" s="22">
        <f>SUM('[1]023'!$J$11:$J$14)</f>
        <v>1679939</v>
      </c>
      <c r="L11" s="139">
        <f>+K11/K9*100</f>
        <v>85.990731091077734</v>
      </c>
      <c r="M11" s="22">
        <v>1951531.9984000474</v>
      </c>
      <c r="N11" s="139">
        <f>+M11/M9*100</f>
        <v>80.573264304840691</v>
      </c>
      <c r="O11" s="11" t="s">
        <v>21</v>
      </c>
      <c r="P11" s="11" t="s">
        <v>21</v>
      </c>
      <c r="Q11" s="214" t="s">
        <v>78</v>
      </c>
    </row>
    <row r="12" spans="2:17" ht="15.75" x14ac:dyDescent="0.25">
      <c r="B12" s="86" t="s">
        <v>23</v>
      </c>
      <c r="C12" s="86"/>
      <c r="D12" s="86"/>
      <c r="E12" s="86"/>
      <c r="F12" s="138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311" t="s">
        <v>24</v>
      </c>
    </row>
    <row r="13" spans="2:17" ht="24.95" customHeight="1" x14ac:dyDescent="0.25">
      <c r="B13" s="17" t="s">
        <v>20</v>
      </c>
      <c r="C13" s="10" t="s">
        <v>21</v>
      </c>
      <c r="D13" s="10" t="s">
        <v>21</v>
      </c>
      <c r="E13" s="26">
        <f t="shared" ref="E13:F13" si="2">SUM(E14:E15)</f>
        <v>204112</v>
      </c>
      <c r="F13" s="137">
        <f t="shared" si="2"/>
        <v>100</v>
      </c>
      <c r="G13" s="26">
        <f t="shared" ref="G13:N13" si="3">SUM(G14:G15)</f>
        <v>4976105</v>
      </c>
      <c r="H13" s="137">
        <f t="shared" si="3"/>
        <v>100</v>
      </c>
      <c r="I13" s="26">
        <f t="shared" si="3"/>
        <v>403585</v>
      </c>
      <c r="J13" s="137">
        <f t="shared" si="3"/>
        <v>100</v>
      </c>
      <c r="K13" s="26">
        <f t="shared" si="3"/>
        <v>98463</v>
      </c>
      <c r="L13" s="137">
        <f t="shared" si="3"/>
        <v>100.00000000000001</v>
      </c>
      <c r="M13" s="26">
        <f t="shared" si="3"/>
        <v>348380.16645483824</v>
      </c>
      <c r="N13" s="137">
        <f t="shared" si="3"/>
        <v>99.999999999999986</v>
      </c>
      <c r="O13" s="10" t="s">
        <v>21</v>
      </c>
      <c r="P13" s="10" t="s">
        <v>21</v>
      </c>
      <c r="Q13" s="27" t="s">
        <v>22</v>
      </c>
    </row>
    <row r="14" spans="2:17" ht="24.95" customHeight="1" x14ac:dyDescent="0.25">
      <c r="B14" s="161" t="s">
        <v>76</v>
      </c>
      <c r="C14" s="11" t="s">
        <v>21</v>
      </c>
      <c r="D14" s="11" t="s">
        <v>21</v>
      </c>
      <c r="E14" s="22">
        <v>96438</v>
      </c>
      <c r="F14" s="150">
        <f>+E14/E13*100</f>
        <v>47.247589558673667</v>
      </c>
      <c r="G14" s="22">
        <v>3483185</v>
      </c>
      <c r="H14" s="139">
        <f>+G14/$G$13*100</f>
        <v>69.998221500551139</v>
      </c>
      <c r="I14" s="22">
        <v>193965</v>
      </c>
      <c r="J14" s="139">
        <f>+I14/I13*100</f>
        <v>48.060507699741073</v>
      </c>
      <c r="K14" s="22">
        <f>SUM('[1]023'!$D$8:$D$10)</f>
        <v>86472</v>
      </c>
      <c r="L14" s="139">
        <f>+K14/K13*100</f>
        <v>87.821821394838679</v>
      </c>
      <c r="M14" s="22">
        <v>313459</v>
      </c>
      <c r="N14" s="139">
        <f>+M14/M13*100</f>
        <v>89.976132450305485</v>
      </c>
      <c r="O14" s="11" t="s">
        <v>21</v>
      </c>
      <c r="P14" s="11" t="s">
        <v>21</v>
      </c>
      <c r="Q14" s="214" t="s">
        <v>317</v>
      </c>
    </row>
    <row r="15" spans="2:17" ht="24.95" customHeight="1" x14ac:dyDescent="0.25">
      <c r="B15" s="161" t="s">
        <v>77</v>
      </c>
      <c r="C15" s="11" t="s">
        <v>21</v>
      </c>
      <c r="D15" s="11" t="s">
        <v>21</v>
      </c>
      <c r="E15" s="22">
        <v>107674</v>
      </c>
      <c r="F15" s="150">
        <f>+E15/E13*100</f>
        <v>52.752410441326333</v>
      </c>
      <c r="G15" s="22">
        <v>1492920</v>
      </c>
      <c r="H15" s="139">
        <f t="shared" ref="H15" si="4">+G15/$G$13*100</f>
        <v>30.001778499448868</v>
      </c>
      <c r="I15" s="22">
        <v>209620</v>
      </c>
      <c r="J15" s="139">
        <f>+I15/I13*100</f>
        <v>51.939492300258927</v>
      </c>
      <c r="K15" s="22">
        <f>SUM('[1]023'!$D$11:$D$14)</f>
        <v>11991</v>
      </c>
      <c r="L15" s="139">
        <f>+K15/K13*100</f>
        <v>12.17817860516133</v>
      </c>
      <c r="M15" s="22">
        <v>34921.16645483824</v>
      </c>
      <c r="N15" s="139">
        <f>+M15/M13*100</f>
        <v>10.023867549694506</v>
      </c>
      <c r="O15" s="11" t="s">
        <v>21</v>
      </c>
      <c r="P15" s="11" t="s">
        <v>21</v>
      </c>
      <c r="Q15" s="214" t="s">
        <v>78</v>
      </c>
    </row>
    <row r="16" spans="2:17" ht="15.75" x14ac:dyDescent="0.25">
      <c r="B16" s="86" t="s">
        <v>25</v>
      </c>
      <c r="C16" s="86"/>
      <c r="D16" s="86"/>
      <c r="E16" s="86"/>
      <c r="F16" s="138"/>
      <c r="G16" s="86"/>
      <c r="H16" s="86"/>
      <c r="I16" s="86"/>
      <c r="J16" s="86"/>
      <c r="K16" s="86"/>
      <c r="L16" s="86"/>
      <c r="M16" s="86"/>
      <c r="N16" s="86"/>
      <c r="O16" s="86"/>
      <c r="P16" s="86"/>
      <c r="Q16" s="311" t="s">
        <v>26</v>
      </c>
    </row>
    <row r="17" spans="2:17" ht="24.95" customHeight="1" x14ac:dyDescent="0.25">
      <c r="B17" s="17" t="s">
        <v>20</v>
      </c>
      <c r="C17" s="10" t="s">
        <v>21</v>
      </c>
      <c r="D17" s="10" t="s">
        <v>21</v>
      </c>
      <c r="E17" s="26">
        <f t="shared" ref="E17:F17" si="5">SUM(E18:E19)</f>
        <v>565507</v>
      </c>
      <c r="F17" s="137">
        <f t="shared" si="5"/>
        <v>100</v>
      </c>
      <c r="G17" s="26">
        <f t="shared" ref="G17:N17" si="6">SUM(G18:G19)</f>
        <v>6508551</v>
      </c>
      <c r="H17" s="137">
        <f t="shared" si="6"/>
        <v>100</v>
      </c>
      <c r="I17" s="26">
        <f t="shared" si="6"/>
        <v>1697671</v>
      </c>
      <c r="J17" s="137">
        <f t="shared" si="6"/>
        <v>100</v>
      </c>
      <c r="K17" s="26">
        <f t="shared" si="6"/>
        <v>1855165</v>
      </c>
      <c r="L17" s="137">
        <f t="shared" si="6"/>
        <v>99.999999999999986</v>
      </c>
      <c r="M17" s="26">
        <f t="shared" si="6"/>
        <v>2073678.8319452093</v>
      </c>
      <c r="N17" s="137">
        <f t="shared" si="6"/>
        <v>100</v>
      </c>
      <c r="O17" s="10" t="s">
        <v>21</v>
      </c>
      <c r="P17" s="10" t="s">
        <v>21</v>
      </c>
      <c r="Q17" s="27" t="s">
        <v>22</v>
      </c>
    </row>
    <row r="18" spans="2:17" ht="24.95" customHeight="1" x14ac:dyDescent="0.25">
      <c r="B18" s="161" t="s">
        <v>76</v>
      </c>
      <c r="C18" s="11" t="s">
        <v>21</v>
      </c>
      <c r="D18" s="11" t="s">
        <v>21</v>
      </c>
      <c r="E18" s="22">
        <v>42839</v>
      </c>
      <c r="F18" s="150">
        <f>+E18/E17*100</f>
        <v>7.5753262117002977</v>
      </c>
      <c r="G18" s="22">
        <f>+G10-G14</f>
        <v>204565</v>
      </c>
      <c r="H18" s="139">
        <f>+G18/$G$17*100</f>
        <v>3.1430190836639365</v>
      </c>
      <c r="I18" s="22">
        <v>61633</v>
      </c>
      <c r="J18" s="139">
        <f>+I18/I17*100</f>
        <v>3.6304442969220774</v>
      </c>
      <c r="K18" s="22">
        <f>SUM('[1]023'!$G$8:$G$10)</f>
        <v>187217</v>
      </c>
      <c r="L18" s="139">
        <f>+K18/K17*100</f>
        <v>10.091663005716473</v>
      </c>
      <c r="M18" s="22">
        <v>157068</v>
      </c>
      <c r="N18" s="139">
        <f>+M18/M17*100</f>
        <v>7.5743648235374401</v>
      </c>
      <c r="O18" s="11" t="s">
        <v>21</v>
      </c>
      <c r="P18" s="11" t="s">
        <v>21</v>
      </c>
      <c r="Q18" s="214" t="s">
        <v>317</v>
      </c>
    </row>
    <row r="19" spans="2:17" ht="24.95" customHeight="1" thickBot="1" x14ac:dyDescent="0.3">
      <c r="B19" s="168" t="s">
        <v>77</v>
      </c>
      <c r="C19" s="136" t="s">
        <v>21</v>
      </c>
      <c r="D19" s="136" t="s">
        <v>21</v>
      </c>
      <c r="E19" s="135">
        <v>522668</v>
      </c>
      <c r="F19" s="169">
        <f>+E19/E17*100</f>
        <v>92.4246737882997</v>
      </c>
      <c r="G19" s="135">
        <f>+G11-G15</f>
        <v>6303986</v>
      </c>
      <c r="H19" s="145">
        <f t="shared" ref="H19" si="7">+G19/$G$17*100</f>
        <v>96.85698091633607</v>
      </c>
      <c r="I19" s="135">
        <v>1636038</v>
      </c>
      <c r="J19" s="145">
        <f>+I19/I17*100</f>
        <v>96.369555703077921</v>
      </c>
      <c r="K19" s="135">
        <f>SUM('[1]023'!$G$11:$G$14)</f>
        <v>1667948</v>
      </c>
      <c r="L19" s="145">
        <f>+K19/K17*100</f>
        <v>89.908336994283516</v>
      </c>
      <c r="M19" s="135">
        <v>1916610.8319452093</v>
      </c>
      <c r="N19" s="145">
        <f>+M19/M17*100</f>
        <v>92.425635176462563</v>
      </c>
      <c r="O19" s="136" t="s">
        <v>21</v>
      </c>
      <c r="P19" s="136" t="s">
        <v>21</v>
      </c>
      <c r="Q19" s="170" t="s">
        <v>78</v>
      </c>
    </row>
    <row r="20" spans="2:17" ht="24" customHeight="1" x14ac:dyDescent="0.25">
      <c r="B20" s="386" t="s">
        <v>337</v>
      </c>
      <c r="C20" s="386"/>
      <c r="D20" s="386"/>
      <c r="E20" s="386"/>
      <c r="F20" s="386"/>
      <c r="G20" s="386"/>
      <c r="H20" s="386"/>
      <c r="I20" s="20"/>
      <c r="J20" s="387" t="s">
        <v>336</v>
      </c>
      <c r="K20" s="387"/>
      <c r="L20" s="387"/>
      <c r="M20" s="387"/>
      <c r="N20" s="387"/>
      <c r="O20" s="387"/>
      <c r="P20" s="387"/>
      <c r="Q20" s="387"/>
    </row>
    <row r="21" spans="2:17" ht="21" x14ac:dyDescent="0.45">
      <c r="B21" s="388" t="s">
        <v>208</v>
      </c>
      <c r="C21" s="388"/>
      <c r="D21" s="388"/>
      <c r="E21" s="388"/>
      <c r="F21" s="388"/>
      <c r="G21" s="388"/>
      <c r="H21" s="388"/>
      <c r="I21" s="388"/>
      <c r="J21" s="388"/>
      <c r="K21" s="388"/>
      <c r="L21" s="388"/>
      <c r="M21" s="388"/>
      <c r="N21" s="388"/>
      <c r="O21" s="388"/>
      <c r="P21" s="388"/>
      <c r="Q21" s="388"/>
    </row>
    <row r="22" spans="2:17" ht="37.5" customHeight="1" x14ac:dyDescent="0.25">
      <c r="B22" s="389" t="s">
        <v>291</v>
      </c>
      <c r="C22" s="389"/>
      <c r="D22" s="389"/>
      <c r="E22" s="389"/>
      <c r="F22" s="389"/>
      <c r="G22" s="389"/>
      <c r="H22" s="389"/>
      <c r="I22" s="389"/>
      <c r="J22" s="389"/>
      <c r="K22" s="389"/>
      <c r="L22" s="389"/>
      <c r="M22" s="389"/>
      <c r="N22" s="389"/>
      <c r="O22" s="389"/>
      <c r="P22" s="389"/>
      <c r="Q22" s="389"/>
    </row>
    <row r="23" spans="2:17" ht="15.75" x14ac:dyDescent="0.25">
      <c r="B23" s="189"/>
      <c r="C23" s="188"/>
      <c r="D23" s="188"/>
      <c r="E23" s="188"/>
      <c r="F23" s="188"/>
      <c r="G23" s="188"/>
      <c r="H23" s="188"/>
      <c r="I23" s="188"/>
      <c r="J23" s="188"/>
      <c r="K23" s="188"/>
      <c r="L23" s="188"/>
      <c r="M23" s="188"/>
      <c r="N23" s="188"/>
      <c r="O23" s="188"/>
      <c r="P23" s="188"/>
      <c r="Q23" s="188"/>
    </row>
    <row r="24" spans="2:17" ht="20.25" x14ac:dyDescent="0.25">
      <c r="B24" s="182"/>
      <c r="C24" s="182"/>
      <c r="D24" s="182"/>
      <c r="E24" s="182"/>
      <c r="F24" s="182"/>
      <c r="G24" s="351" t="s">
        <v>157</v>
      </c>
      <c r="H24" s="351"/>
      <c r="I24" s="351"/>
      <c r="J24" s="351"/>
      <c r="K24" s="351"/>
      <c r="L24" s="351"/>
      <c r="M24" s="182"/>
      <c r="N24" s="182"/>
      <c r="O24" s="182"/>
      <c r="P24" s="182"/>
      <c r="Q24" s="182"/>
    </row>
    <row r="25" spans="2:17" ht="36" customHeight="1" x14ac:dyDescent="0.25">
      <c r="B25" s="379" t="s">
        <v>4</v>
      </c>
      <c r="C25" s="381" t="s">
        <v>5</v>
      </c>
      <c r="D25" s="381"/>
      <c r="E25" s="381" t="s">
        <v>6</v>
      </c>
      <c r="F25" s="381"/>
      <c r="G25" s="381" t="s">
        <v>7</v>
      </c>
      <c r="H25" s="381"/>
      <c r="I25" s="381" t="s">
        <v>334</v>
      </c>
      <c r="J25" s="381"/>
      <c r="K25" s="381" t="s">
        <v>9</v>
      </c>
      <c r="L25" s="381"/>
      <c r="M25" s="381" t="s">
        <v>10</v>
      </c>
      <c r="N25" s="381"/>
      <c r="O25" s="384" t="s">
        <v>11</v>
      </c>
      <c r="P25" s="384"/>
      <c r="Q25" s="380" t="s">
        <v>12</v>
      </c>
    </row>
    <row r="26" spans="2:17" ht="15.75" x14ac:dyDescent="0.25">
      <c r="B26" s="379"/>
      <c r="C26" s="382" t="s">
        <v>13</v>
      </c>
      <c r="D26" s="382"/>
      <c r="E26" s="382" t="s">
        <v>14</v>
      </c>
      <c r="F26" s="382"/>
      <c r="G26" s="382" t="s">
        <v>15</v>
      </c>
      <c r="H26" s="382"/>
      <c r="I26" s="382" t="s">
        <v>335</v>
      </c>
      <c r="J26" s="382"/>
      <c r="K26" s="382" t="s">
        <v>17</v>
      </c>
      <c r="L26" s="382"/>
      <c r="M26" s="382" t="s">
        <v>18</v>
      </c>
      <c r="N26" s="382"/>
      <c r="O26" s="385" t="s">
        <v>19</v>
      </c>
      <c r="P26" s="385"/>
      <c r="Q26" s="380"/>
    </row>
    <row r="27" spans="2:17" ht="22.5" x14ac:dyDescent="0.25">
      <c r="B27" s="379"/>
      <c r="C27" s="305" t="s">
        <v>153</v>
      </c>
      <c r="D27" s="306" t="s">
        <v>3</v>
      </c>
      <c r="E27" s="305" t="s">
        <v>153</v>
      </c>
      <c r="F27" s="306" t="s">
        <v>3</v>
      </c>
      <c r="G27" s="305" t="s">
        <v>153</v>
      </c>
      <c r="H27" s="306" t="s">
        <v>3</v>
      </c>
      <c r="I27" s="305" t="s">
        <v>153</v>
      </c>
      <c r="J27" s="306" t="s">
        <v>3</v>
      </c>
      <c r="K27" s="305" t="s">
        <v>153</v>
      </c>
      <c r="L27" s="306" t="s">
        <v>3</v>
      </c>
      <c r="M27" s="305" t="s">
        <v>153</v>
      </c>
      <c r="N27" s="306" t="s">
        <v>3</v>
      </c>
      <c r="O27" s="305" t="s">
        <v>153</v>
      </c>
      <c r="P27" s="306" t="s">
        <v>3</v>
      </c>
      <c r="Q27" s="380"/>
    </row>
    <row r="28" spans="2:17" ht="15.75" x14ac:dyDescent="0.25">
      <c r="B28" s="259" t="s">
        <v>66</v>
      </c>
      <c r="C28" s="86"/>
      <c r="D28" s="86"/>
      <c r="E28" s="8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310" t="s">
        <v>67</v>
      </c>
    </row>
    <row r="29" spans="2:17" ht="24.95" customHeight="1" x14ac:dyDescent="0.25">
      <c r="B29" s="17" t="s">
        <v>20</v>
      </c>
      <c r="C29" s="10" t="s">
        <v>21</v>
      </c>
      <c r="D29" s="10" t="s">
        <v>21</v>
      </c>
      <c r="E29" s="26">
        <f t="shared" ref="E29:N29" si="8">SUM(E30:E31)</f>
        <v>608148</v>
      </c>
      <c r="F29" s="137">
        <f t="shared" ref="F29" si="9">SUM(F30:F31)</f>
        <v>100</v>
      </c>
      <c r="G29" s="26">
        <f t="shared" si="8"/>
        <v>9895479</v>
      </c>
      <c r="H29" s="137">
        <f t="shared" si="8"/>
        <v>100</v>
      </c>
      <c r="I29" s="26">
        <f t="shared" si="8"/>
        <v>1776194</v>
      </c>
      <c r="J29" s="137">
        <f t="shared" si="8"/>
        <v>100</v>
      </c>
      <c r="K29" s="26">
        <f t="shared" si="8"/>
        <v>1692859</v>
      </c>
      <c r="L29" s="137">
        <f t="shared" si="8"/>
        <v>100</v>
      </c>
      <c r="M29" s="26">
        <f t="shared" si="8"/>
        <v>1765386.4145078978</v>
      </c>
      <c r="N29" s="137">
        <f t="shared" si="8"/>
        <v>100</v>
      </c>
      <c r="O29" s="10" t="s">
        <v>21</v>
      </c>
      <c r="P29" s="10" t="s">
        <v>21</v>
      </c>
      <c r="Q29" s="27" t="s">
        <v>22</v>
      </c>
    </row>
    <row r="30" spans="2:17" ht="24.95" customHeight="1" x14ac:dyDescent="0.25">
      <c r="B30" s="161" t="s">
        <v>76</v>
      </c>
      <c r="C30" s="11" t="s">
        <v>21</v>
      </c>
      <c r="D30" s="11" t="s">
        <v>21</v>
      </c>
      <c r="E30" s="22">
        <v>106351</v>
      </c>
      <c r="F30" s="150">
        <f>+E30/E29*100</f>
        <v>17.48768391904602</v>
      </c>
      <c r="G30" s="22">
        <v>2995532</v>
      </c>
      <c r="H30" s="139">
        <f>+G30/$G$29*100</f>
        <v>30.271723076770719</v>
      </c>
      <c r="I30" s="22">
        <v>153978</v>
      </c>
      <c r="J30" s="139">
        <f>+I30/I29*100</f>
        <v>8.6689854824416699</v>
      </c>
      <c r="K30" s="22">
        <f>SUM('[1]023'!$H$8:$H$10)</f>
        <v>211745</v>
      </c>
      <c r="L30" s="139">
        <f>+K30/K29*100</f>
        <v>12.508129737916743</v>
      </c>
      <c r="M30" s="22">
        <v>246854</v>
      </c>
      <c r="N30" s="139">
        <f>+M30/M29*100</f>
        <v>13.983001000311349</v>
      </c>
      <c r="O30" s="11" t="s">
        <v>21</v>
      </c>
      <c r="P30" s="11" t="s">
        <v>21</v>
      </c>
      <c r="Q30" s="214" t="s">
        <v>317</v>
      </c>
    </row>
    <row r="31" spans="2:17" ht="24.95" customHeight="1" x14ac:dyDescent="0.25">
      <c r="B31" s="161" t="s">
        <v>77</v>
      </c>
      <c r="C31" s="11" t="s">
        <v>21</v>
      </c>
      <c r="D31" s="11" t="s">
        <v>21</v>
      </c>
      <c r="E31" s="22">
        <v>501797</v>
      </c>
      <c r="F31" s="150">
        <f>+E31/E29*100</f>
        <v>82.51231608095398</v>
      </c>
      <c r="G31" s="22">
        <v>6899947</v>
      </c>
      <c r="H31" s="139">
        <f t="shared" ref="H31" si="10">+G31/$G$29*100</f>
        <v>69.728276923229288</v>
      </c>
      <c r="I31" s="22">
        <v>1622216</v>
      </c>
      <c r="J31" s="139">
        <f>+I31/I29*100</f>
        <v>91.33101451755833</v>
      </c>
      <c r="K31" s="22">
        <f>SUM('[1]023'!$H$11:$H$14)</f>
        <v>1481114</v>
      </c>
      <c r="L31" s="139">
        <f>+K31/K29*100</f>
        <v>87.491870262083253</v>
      </c>
      <c r="M31" s="22">
        <v>1518532.4145078978</v>
      </c>
      <c r="N31" s="139">
        <f>+M31/M29*100</f>
        <v>86.016998999688653</v>
      </c>
      <c r="O31" s="11" t="s">
        <v>21</v>
      </c>
      <c r="P31" s="11" t="s">
        <v>21</v>
      </c>
      <c r="Q31" s="214" t="s">
        <v>78</v>
      </c>
    </row>
    <row r="32" spans="2:17" ht="15.75" x14ac:dyDescent="0.25">
      <c r="B32" s="86" t="s">
        <v>23</v>
      </c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311" t="s">
        <v>24</v>
      </c>
    </row>
    <row r="33" spans="2:17" ht="24.95" customHeight="1" x14ac:dyDescent="0.25">
      <c r="B33" s="17" t="s">
        <v>20</v>
      </c>
      <c r="C33" s="10" t="s">
        <v>21</v>
      </c>
      <c r="D33" s="10" t="s">
        <v>21</v>
      </c>
      <c r="E33" s="26">
        <f t="shared" ref="E33" si="11">SUM(E34:E35)</f>
        <v>139925</v>
      </c>
      <c r="F33" s="137">
        <f t="shared" ref="F33" si="12">SUM(F34:F35)</f>
        <v>100</v>
      </c>
      <c r="G33" s="26">
        <f t="shared" ref="G33:N33" si="13">SUM(G34:G35)</f>
        <v>4159744</v>
      </c>
      <c r="H33" s="137">
        <f t="shared" si="13"/>
        <v>100</v>
      </c>
      <c r="I33" s="26">
        <f t="shared" si="13"/>
        <v>273508</v>
      </c>
      <c r="J33" s="137">
        <f t="shared" si="13"/>
        <v>100</v>
      </c>
      <c r="K33" s="26">
        <f t="shared" si="13"/>
        <v>64141</v>
      </c>
      <c r="L33" s="137">
        <f t="shared" si="13"/>
        <v>100</v>
      </c>
      <c r="M33" s="26">
        <f t="shared" si="13"/>
        <v>198143.39705931739</v>
      </c>
      <c r="N33" s="137">
        <f t="shared" si="13"/>
        <v>99.999999999999986</v>
      </c>
      <c r="O33" s="10" t="s">
        <v>21</v>
      </c>
      <c r="P33" s="10" t="s">
        <v>21</v>
      </c>
      <c r="Q33" s="27" t="s">
        <v>22</v>
      </c>
    </row>
    <row r="34" spans="2:17" ht="24.95" customHeight="1" x14ac:dyDescent="0.25">
      <c r="B34" s="161" t="s">
        <v>76</v>
      </c>
      <c r="C34" s="11" t="s">
        <v>21</v>
      </c>
      <c r="D34" s="11" t="s">
        <v>21</v>
      </c>
      <c r="E34" s="22">
        <v>68992</v>
      </c>
      <c r="F34" s="150">
        <f>+E34/E33*100</f>
        <v>49.306414150437732</v>
      </c>
      <c r="G34" s="22">
        <v>2821923</v>
      </c>
      <c r="H34" s="139">
        <f>+G34/$G$33*100</f>
        <v>67.838862199212258</v>
      </c>
      <c r="I34" s="22">
        <v>114133</v>
      </c>
      <c r="J34" s="139">
        <f>+I34/I33*100</f>
        <v>41.729309563157202</v>
      </c>
      <c r="K34" s="22">
        <f>SUM('[1]023'!$B$8:$B$10)</f>
        <v>56411</v>
      </c>
      <c r="L34" s="139">
        <f>+K34/K33*100</f>
        <v>87.948426123696237</v>
      </c>
      <c r="M34" s="22">
        <v>175204</v>
      </c>
      <c r="N34" s="139">
        <f>+M34/M33*100</f>
        <v>88.422830435045924</v>
      </c>
      <c r="O34" s="11" t="s">
        <v>21</v>
      </c>
      <c r="P34" s="11" t="s">
        <v>21</v>
      </c>
      <c r="Q34" s="214" t="s">
        <v>317</v>
      </c>
    </row>
    <row r="35" spans="2:17" ht="24.95" customHeight="1" x14ac:dyDescent="0.25">
      <c r="B35" s="161" t="s">
        <v>77</v>
      </c>
      <c r="C35" s="11" t="s">
        <v>21</v>
      </c>
      <c r="D35" s="11" t="s">
        <v>21</v>
      </c>
      <c r="E35" s="22">
        <v>70933</v>
      </c>
      <c r="F35" s="150">
        <f>+E35/E33*100</f>
        <v>50.693585849562261</v>
      </c>
      <c r="G35" s="22">
        <v>1337821</v>
      </c>
      <c r="H35" s="139">
        <f t="shared" ref="H35" si="14">+G35/$G$33*100</f>
        <v>32.161137800787742</v>
      </c>
      <c r="I35" s="22">
        <v>159375</v>
      </c>
      <c r="J35" s="139">
        <f>+I35/I33*100</f>
        <v>58.270690436842798</v>
      </c>
      <c r="K35" s="22">
        <f>SUM('[1]023'!$B$11:$B$14)</f>
        <v>7730</v>
      </c>
      <c r="L35" s="139">
        <f>+K35/K33*100</f>
        <v>12.051573876303769</v>
      </c>
      <c r="M35" s="22">
        <v>22939.397059317387</v>
      </c>
      <c r="N35" s="139">
        <f>+M35/M33*100</f>
        <v>11.577169564954067</v>
      </c>
      <c r="O35" s="11" t="s">
        <v>21</v>
      </c>
      <c r="P35" s="11" t="s">
        <v>21</v>
      </c>
      <c r="Q35" s="214" t="s">
        <v>78</v>
      </c>
    </row>
    <row r="36" spans="2:17" ht="15.75" x14ac:dyDescent="0.25">
      <c r="B36" s="86" t="s">
        <v>25</v>
      </c>
      <c r="C36" s="86"/>
      <c r="D36" s="86"/>
      <c r="E36" s="86"/>
      <c r="F36" s="86"/>
      <c r="G36" s="86"/>
      <c r="H36" s="86"/>
      <c r="I36" s="86"/>
      <c r="J36" s="86"/>
      <c r="K36" s="86"/>
      <c r="L36" s="86"/>
      <c r="M36" s="86"/>
      <c r="N36" s="86"/>
      <c r="O36" s="86"/>
      <c r="P36" s="86"/>
      <c r="Q36" s="311" t="s">
        <v>26</v>
      </c>
    </row>
    <row r="37" spans="2:17" ht="24.95" customHeight="1" x14ac:dyDescent="0.25">
      <c r="B37" s="17" t="s">
        <v>20</v>
      </c>
      <c r="C37" s="10" t="s">
        <v>21</v>
      </c>
      <c r="D37" s="10" t="s">
        <v>21</v>
      </c>
      <c r="E37" s="26">
        <f t="shared" ref="E37" si="15">SUM(E38:E39)</f>
        <v>468223</v>
      </c>
      <c r="F37" s="137">
        <f t="shared" ref="F37" si="16">SUM(F38:F39)</f>
        <v>100</v>
      </c>
      <c r="G37" s="26">
        <f t="shared" ref="G37:N37" si="17">SUM(G38:G39)</f>
        <v>5735735</v>
      </c>
      <c r="H37" s="137">
        <f t="shared" si="17"/>
        <v>100</v>
      </c>
      <c r="I37" s="26">
        <f t="shared" si="17"/>
        <v>1502686</v>
      </c>
      <c r="J37" s="137">
        <f t="shared" si="17"/>
        <v>100</v>
      </c>
      <c r="K37" s="26">
        <f t="shared" si="17"/>
        <v>1628718</v>
      </c>
      <c r="L37" s="137">
        <f t="shared" si="17"/>
        <v>100</v>
      </c>
      <c r="M37" s="26">
        <f t="shared" si="17"/>
        <v>1567243.0174485804</v>
      </c>
      <c r="N37" s="137">
        <f t="shared" si="17"/>
        <v>100</v>
      </c>
      <c r="O37" s="10" t="s">
        <v>21</v>
      </c>
      <c r="P37" s="10" t="s">
        <v>21</v>
      </c>
      <c r="Q37" s="27" t="s">
        <v>22</v>
      </c>
    </row>
    <row r="38" spans="2:17" ht="24.95" customHeight="1" x14ac:dyDescent="0.25">
      <c r="B38" s="161" t="s">
        <v>76</v>
      </c>
      <c r="C38" s="11" t="s">
        <v>21</v>
      </c>
      <c r="D38" s="11" t="s">
        <v>21</v>
      </c>
      <c r="E38" s="22">
        <v>37359</v>
      </c>
      <c r="F38" s="150">
        <f>+E38/E37*100</f>
        <v>7.9788904005142856</v>
      </c>
      <c r="G38" s="22">
        <f>+G30-G34</f>
        <v>173609</v>
      </c>
      <c r="H38" s="139">
        <f>+G38/$G$37*100</f>
        <v>3.0267960427042042</v>
      </c>
      <c r="I38" s="22">
        <v>39845</v>
      </c>
      <c r="J38" s="139">
        <f>+I38/I37*100</f>
        <v>2.6515852280516357</v>
      </c>
      <c r="K38" s="22">
        <f>SUM('[1]023'!$E$8:$E$10)</f>
        <v>155334</v>
      </c>
      <c r="L38" s="139">
        <f>+K38/K37*100</f>
        <v>9.5371942840933794</v>
      </c>
      <c r="M38" s="22">
        <v>71650</v>
      </c>
      <c r="N38" s="139">
        <f>+M38/M37*100</f>
        <v>4.5717223941851612</v>
      </c>
      <c r="O38" s="11" t="s">
        <v>21</v>
      </c>
      <c r="P38" s="11" t="s">
        <v>21</v>
      </c>
      <c r="Q38" s="214" t="s">
        <v>317</v>
      </c>
    </row>
    <row r="39" spans="2:17" ht="24.95" customHeight="1" thickBot="1" x14ac:dyDescent="0.3">
      <c r="B39" s="168" t="s">
        <v>77</v>
      </c>
      <c r="C39" s="136" t="s">
        <v>21</v>
      </c>
      <c r="D39" s="136" t="s">
        <v>21</v>
      </c>
      <c r="E39" s="135">
        <v>430864</v>
      </c>
      <c r="F39" s="169">
        <f>+E39/E37*100</f>
        <v>92.021109599485712</v>
      </c>
      <c r="G39" s="135">
        <f>+G31-G35</f>
        <v>5562126</v>
      </c>
      <c r="H39" s="145">
        <f t="shared" ref="H39" si="18">+G39/$G$37*100</f>
        <v>96.973203957295794</v>
      </c>
      <c r="I39" s="135">
        <v>1462841</v>
      </c>
      <c r="J39" s="145">
        <f>+I39/I37*100</f>
        <v>97.34841477194837</v>
      </c>
      <c r="K39" s="135">
        <f>SUM('[1]023'!$E$11:$E$14)</f>
        <v>1473384</v>
      </c>
      <c r="L39" s="145">
        <f>+K39/K37*100</f>
        <v>90.462805715906626</v>
      </c>
      <c r="M39" s="135">
        <v>1495593.0174485804</v>
      </c>
      <c r="N39" s="145">
        <f>+M39/M37*100</f>
        <v>95.428277605814841</v>
      </c>
      <c r="O39" s="136" t="s">
        <v>21</v>
      </c>
      <c r="P39" s="136" t="s">
        <v>21</v>
      </c>
      <c r="Q39" s="170" t="s">
        <v>78</v>
      </c>
    </row>
    <row r="40" spans="2:17" ht="24" customHeight="1" x14ac:dyDescent="0.25">
      <c r="B40" s="386" t="s">
        <v>337</v>
      </c>
      <c r="C40" s="386"/>
      <c r="D40" s="386"/>
      <c r="E40" s="386"/>
      <c r="F40" s="386"/>
      <c r="G40" s="386"/>
      <c r="H40" s="386"/>
      <c r="I40" s="20"/>
      <c r="J40" s="387" t="s">
        <v>336</v>
      </c>
      <c r="K40" s="387"/>
      <c r="L40" s="387"/>
      <c r="M40" s="387"/>
      <c r="N40" s="387"/>
      <c r="O40" s="387"/>
      <c r="P40" s="387"/>
      <c r="Q40" s="387"/>
    </row>
    <row r="41" spans="2:17" ht="21" x14ac:dyDescent="0.45">
      <c r="B41" s="388" t="s">
        <v>208</v>
      </c>
      <c r="C41" s="388"/>
      <c r="D41" s="388"/>
      <c r="E41" s="388"/>
      <c r="F41" s="388"/>
      <c r="G41" s="388"/>
      <c r="H41" s="388"/>
      <c r="I41" s="388"/>
      <c r="J41" s="388"/>
      <c r="K41" s="388"/>
      <c r="L41" s="388"/>
      <c r="M41" s="388"/>
      <c r="N41" s="388"/>
      <c r="O41" s="388"/>
      <c r="P41" s="388"/>
      <c r="Q41" s="388"/>
    </row>
    <row r="42" spans="2:17" ht="37.5" customHeight="1" x14ac:dyDescent="0.25">
      <c r="B42" s="389" t="s">
        <v>291</v>
      </c>
      <c r="C42" s="389"/>
      <c r="D42" s="389"/>
      <c r="E42" s="389"/>
      <c r="F42" s="389"/>
      <c r="G42" s="389"/>
      <c r="H42" s="389"/>
      <c r="I42" s="389"/>
      <c r="J42" s="389"/>
      <c r="K42" s="389"/>
      <c r="L42" s="389"/>
      <c r="M42" s="389"/>
      <c r="N42" s="389"/>
      <c r="O42" s="389"/>
      <c r="P42" s="389"/>
      <c r="Q42" s="389"/>
    </row>
    <row r="43" spans="2:17" ht="15.75" x14ac:dyDescent="0.25">
      <c r="B43" s="189"/>
      <c r="C43" s="188"/>
      <c r="D43" s="188"/>
      <c r="E43" s="188"/>
      <c r="F43" s="188"/>
      <c r="G43" s="188"/>
      <c r="H43" s="188"/>
      <c r="I43" s="188"/>
      <c r="J43" s="188"/>
      <c r="K43" s="188"/>
      <c r="L43" s="188"/>
      <c r="M43" s="188"/>
      <c r="N43" s="188"/>
      <c r="O43" s="188"/>
      <c r="P43" s="188"/>
      <c r="Q43" s="188"/>
    </row>
    <row r="44" spans="2:17" ht="15.75" customHeight="1" x14ac:dyDescent="0.25">
      <c r="B44" s="182"/>
      <c r="C44" s="182"/>
      <c r="D44" s="182"/>
      <c r="E44" s="182"/>
      <c r="F44" s="182"/>
      <c r="G44" s="351" t="s">
        <v>158</v>
      </c>
      <c r="H44" s="351"/>
      <c r="I44" s="351"/>
      <c r="J44" s="351"/>
      <c r="K44" s="351"/>
      <c r="L44" s="351"/>
      <c r="M44" s="182"/>
      <c r="N44" s="182"/>
      <c r="O44" s="182"/>
      <c r="P44" s="182"/>
      <c r="Q44" s="182"/>
    </row>
    <row r="45" spans="2:17" ht="35.25" customHeight="1" x14ac:dyDescent="0.25">
      <c r="B45" s="379" t="s">
        <v>4</v>
      </c>
      <c r="C45" s="381" t="s">
        <v>5</v>
      </c>
      <c r="D45" s="381"/>
      <c r="E45" s="381" t="s">
        <v>6</v>
      </c>
      <c r="F45" s="381"/>
      <c r="G45" s="381" t="s">
        <v>7</v>
      </c>
      <c r="H45" s="381"/>
      <c r="I45" s="381" t="s">
        <v>334</v>
      </c>
      <c r="J45" s="381"/>
      <c r="K45" s="381" t="s">
        <v>9</v>
      </c>
      <c r="L45" s="381"/>
      <c r="M45" s="381" t="s">
        <v>10</v>
      </c>
      <c r="N45" s="381"/>
      <c r="O45" s="384" t="s">
        <v>11</v>
      </c>
      <c r="P45" s="384"/>
      <c r="Q45" s="380" t="s">
        <v>12</v>
      </c>
    </row>
    <row r="46" spans="2:17" ht="15.75" x14ac:dyDescent="0.25">
      <c r="B46" s="379"/>
      <c r="C46" s="382" t="s">
        <v>13</v>
      </c>
      <c r="D46" s="382"/>
      <c r="E46" s="382" t="s">
        <v>14</v>
      </c>
      <c r="F46" s="382"/>
      <c r="G46" s="382" t="s">
        <v>15</v>
      </c>
      <c r="H46" s="382"/>
      <c r="I46" s="382" t="s">
        <v>335</v>
      </c>
      <c r="J46" s="382"/>
      <c r="K46" s="382" t="s">
        <v>17</v>
      </c>
      <c r="L46" s="382"/>
      <c r="M46" s="382" t="s">
        <v>18</v>
      </c>
      <c r="N46" s="382"/>
      <c r="O46" s="385" t="s">
        <v>19</v>
      </c>
      <c r="P46" s="385"/>
      <c r="Q46" s="380"/>
    </row>
    <row r="47" spans="2:17" ht="22.5" x14ac:dyDescent="0.25">
      <c r="B47" s="379"/>
      <c r="C47" s="305" t="s">
        <v>153</v>
      </c>
      <c r="D47" s="306" t="s">
        <v>3</v>
      </c>
      <c r="E47" s="305" t="s">
        <v>153</v>
      </c>
      <c r="F47" s="306" t="s">
        <v>3</v>
      </c>
      <c r="G47" s="305" t="s">
        <v>153</v>
      </c>
      <c r="H47" s="306" t="s">
        <v>3</v>
      </c>
      <c r="I47" s="305" t="s">
        <v>153</v>
      </c>
      <c r="J47" s="306" t="s">
        <v>3</v>
      </c>
      <c r="K47" s="305" t="s">
        <v>153</v>
      </c>
      <c r="L47" s="306" t="s">
        <v>3</v>
      </c>
      <c r="M47" s="305" t="s">
        <v>153</v>
      </c>
      <c r="N47" s="306" t="s">
        <v>3</v>
      </c>
      <c r="O47" s="305" t="s">
        <v>153</v>
      </c>
      <c r="P47" s="306" t="s">
        <v>3</v>
      </c>
      <c r="Q47" s="380"/>
    </row>
    <row r="48" spans="2:17" ht="15.75" x14ac:dyDescent="0.25">
      <c r="B48" s="259" t="s">
        <v>66</v>
      </c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310" t="s">
        <v>67</v>
      </c>
    </row>
    <row r="49" spans="2:17" ht="24.95" customHeight="1" x14ac:dyDescent="0.25">
      <c r="B49" s="17" t="s">
        <v>20</v>
      </c>
      <c r="C49" s="10" t="s">
        <v>21</v>
      </c>
      <c r="D49" s="10" t="s">
        <v>21</v>
      </c>
      <c r="E49" s="26">
        <f t="shared" ref="E49" si="19">SUM(E50:E51)</f>
        <v>161471</v>
      </c>
      <c r="F49" s="137">
        <f t="shared" ref="F49" si="20">SUM(F50:F51)</f>
        <v>100</v>
      </c>
      <c r="G49" s="26">
        <f t="shared" ref="G49:N49" si="21">SUM(G50:G51)</f>
        <v>1589177</v>
      </c>
      <c r="H49" s="137">
        <f t="shared" si="21"/>
        <v>100</v>
      </c>
      <c r="I49" s="26">
        <f t="shared" si="21"/>
        <v>325062</v>
      </c>
      <c r="J49" s="137">
        <f t="shared" si="21"/>
        <v>100</v>
      </c>
      <c r="K49" s="26">
        <f t="shared" si="21"/>
        <v>260769</v>
      </c>
      <c r="L49" s="137">
        <f t="shared" si="21"/>
        <v>100</v>
      </c>
      <c r="M49" s="26">
        <f t="shared" si="21"/>
        <v>656672.58389216731</v>
      </c>
      <c r="N49" s="137">
        <f t="shared" si="21"/>
        <v>100</v>
      </c>
      <c r="O49" s="10" t="s">
        <v>21</v>
      </c>
      <c r="P49" s="10" t="s">
        <v>21</v>
      </c>
      <c r="Q49" s="27" t="s">
        <v>22</v>
      </c>
    </row>
    <row r="50" spans="2:17" ht="24.95" customHeight="1" x14ac:dyDescent="0.25">
      <c r="B50" s="161" t="s">
        <v>76</v>
      </c>
      <c r="C50" s="11" t="s">
        <v>21</v>
      </c>
      <c r="D50" s="11" t="s">
        <v>21</v>
      </c>
      <c r="E50" s="22">
        <v>32926</v>
      </c>
      <c r="F50" s="150">
        <f>+E50/E49*100</f>
        <v>20.391277690730846</v>
      </c>
      <c r="G50" s="22">
        <v>692218</v>
      </c>
      <c r="H50" s="139">
        <f>+G50/$G$49*100</f>
        <v>43.558269469039637</v>
      </c>
      <c r="I50" s="22">
        <v>101620</v>
      </c>
      <c r="J50" s="139">
        <f>+I50/I49*100</f>
        <v>31.261728531787782</v>
      </c>
      <c r="K50" s="22">
        <f>SUM('[1]023'!$I$8:$I$10)</f>
        <v>61944</v>
      </c>
      <c r="L50" s="139">
        <f>+K50/K49*100</f>
        <v>23.754357304740978</v>
      </c>
      <c r="M50" s="22">
        <v>223673</v>
      </c>
      <c r="N50" s="139">
        <f>+M50/M49*100</f>
        <v>34.061571243657937</v>
      </c>
      <c r="O50" s="11" t="s">
        <v>21</v>
      </c>
      <c r="P50" s="11" t="s">
        <v>21</v>
      </c>
      <c r="Q50" s="214" t="s">
        <v>317</v>
      </c>
    </row>
    <row r="51" spans="2:17" ht="24.95" customHeight="1" x14ac:dyDescent="0.25">
      <c r="B51" s="161" t="s">
        <v>77</v>
      </c>
      <c r="C51" s="11" t="s">
        <v>21</v>
      </c>
      <c r="D51" s="11" t="s">
        <v>21</v>
      </c>
      <c r="E51" s="22">
        <v>128545</v>
      </c>
      <c r="F51" s="150">
        <f>+E51/E49*100</f>
        <v>79.608722309269154</v>
      </c>
      <c r="G51" s="22">
        <v>896959</v>
      </c>
      <c r="H51" s="139">
        <f t="shared" ref="H51" si="22">+G51/$G$49*100</f>
        <v>56.441730530960363</v>
      </c>
      <c r="I51" s="22">
        <v>223442</v>
      </c>
      <c r="J51" s="139">
        <f>+I51/I49*100</f>
        <v>68.738271468212218</v>
      </c>
      <c r="K51" s="22">
        <f>SUM('[1]023'!$I$11:$I$14)</f>
        <v>198825</v>
      </c>
      <c r="L51" s="139">
        <f>+K51/K49*100</f>
        <v>76.245642695259022</v>
      </c>
      <c r="M51" s="22">
        <v>432999.58389216731</v>
      </c>
      <c r="N51" s="139">
        <f>+M51/M49*100</f>
        <v>65.938428756342063</v>
      </c>
      <c r="O51" s="11" t="s">
        <v>21</v>
      </c>
      <c r="P51" s="11" t="s">
        <v>21</v>
      </c>
      <c r="Q51" s="214" t="s">
        <v>78</v>
      </c>
    </row>
    <row r="52" spans="2:17" ht="15.75" x14ac:dyDescent="0.25">
      <c r="B52" s="86" t="s">
        <v>23</v>
      </c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311" t="s">
        <v>24</v>
      </c>
    </row>
    <row r="53" spans="2:17" ht="24.95" customHeight="1" x14ac:dyDescent="0.25">
      <c r="B53" s="17" t="s">
        <v>20</v>
      </c>
      <c r="C53" s="10" t="s">
        <v>21</v>
      </c>
      <c r="D53" s="10" t="s">
        <v>21</v>
      </c>
      <c r="E53" s="26">
        <f t="shared" ref="E53" si="23">SUM(E54:E55)</f>
        <v>64187</v>
      </c>
      <c r="F53" s="137">
        <f t="shared" ref="F53" si="24">SUM(F54:F55)</f>
        <v>100</v>
      </c>
      <c r="G53" s="26">
        <f t="shared" ref="G53:N53" si="25">SUM(G54:G55)</f>
        <v>816361</v>
      </c>
      <c r="H53" s="137">
        <f t="shared" si="25"/>
        <v>100</v>
      </c>
      <c r="I53" s="26">
        <f t="shared" si="25"/>
        <v>130077</v>
      </c>
      <c r="J53" s="137">
        <f t="shared" si="25"/>
        <v>100</v>
      </c>
      <c r="K53" s="26">
        <f t="shared" si="25"/>
        <v>34322</v>
      </c>
      <c r="L53" s="137">
        <f t="shared" si="25"/>
        <v>100</v>
      </c>
      <c r="M53" s="26">
        <f t="shared" si="25"/>
        <v>150236.76939552033</v>
      </c>
      <c r="N53" s="137">
        <f t="shared" si="25"/>
        <v>100</v>
      </c>
      <c r="O53" s="10" t="s">
        <v>21</v>
      </c>
      <c r="P53" s="10" t="s">
        <v>21</v>
      </c>
      <c r="Q53" s="27" t="s">
        <v>22</v>
      </c>
    </row>
    <row r="54" spans="2:17" ht="24.95" customHeight="1" x14ac:dyDescent="0.25">
      <c r="B54" s="161" t="s">
        <v>76</v>
      </c>
      <c r="C54" s="11" t="s">
        <v>21</v>
      </c>
      <c r="D54" s="11" t="s">
        <v>21</v>
      </c>
      <c r="E54" s="22">
        <v>27446</v>
      </c>
      <c r="F54" s="150">
        <f>+E54/E53*100</f>
        <v>42.759437269228975</v>
      </c>
      <c r="G54" s="22">
        <v>661262</v>
      </c>
      <c r="H54" s="139">
        <f>+G54/$G$53*100</f>
        <v>81.00117472539722</v>
      </c>
      <c r="I54" s="22">
        <v>79832</v>
      </c>
      <c r="J54" s="139">
        <f>+I54/I53*100</f>
        <v>61.372879140816593</v>
      </c>
      <c r="K54" s="22">
        <f>SUM('[1]023'!$C$8:$C$10)</f>
        <v>30061</v>
      </c>
      <c r="L54" s="139">
        <f>+K54/K53*100</f>
        <v>87.585222306392396</v>
      </c>
      <c r="M54" s="22">
        <v>138255</v>
      </c>
      <c r="N54" s="139">
        <f>+M54/M53*100</f>
        <v>92.024742382487901</v>
      </c>
      <c r="O54" s="11" t="s">
        <v>21</v>
      </c>
      <c r="P54" s="11" t="s">
        <v>21</v>
      </c>
      <c r="Q54" s="214" t="s">
        <v>317</v>
      </c>
    </row>
    <row r="55" spans="2:17" ht="24.95" customHeight="1" x14ac:dyDescent="0.25">
      <c r="B55" s="161" t="s">
        <v>77</v>
      </c>
      <c r="C55" s="11" t="s">
        <v>21</v>
      </c>
      <c r="D55" s="11" t="s">
        <v>21</v>
      </c>
      <c r="E55" s="22">
        <v>36741</v>
      </c>
      <c r="F55" s="150">
        <f>+E55/E53*100</f>
        <v>57.240562730771025</v>
      </c>
      <c r="G55" s="22">
        <v>155099</v>
      </c>
      <c r="H55" s="139">
        <f t="shared" ref="H55" si="26">+G55/$G$53*100</f>
        <v>18.99882527460278</v>
      </c>
      <c r="I55" s="22">
        <v>50245</v>
      </c>
      <c r="J55" s="139">
        <f>+I55/I53*100</f>
        <v>38.627120859183407</v>
      </c>
      <c r="K55" s="22">
        <f>SUM('[1]023'!$C$11:$C$14)</f>
        <v>4261</v>
      </c>
      <c r="L55" s="139">
        <f>+K55/K53*100</f>
        <v>12.414777693607599</v>
      </c>
      <c r="M55" s="22">
        <v>11981.769395520329</v>
      </c>
      <c r="N55" s="139">
        <f>+M55/M53*100</f>
        <v>7.9752576175121037</v>
      </c>
      <c r="O55" s="11" t="s">
        <v>21</v>
      </c>
      <c r="P55" s="11" t="s">
        <v>21</v>
      </c>
      <c r="Q55" s="214" t="s">
        <v>78</v>
      </c>
    </row>
    <row r="56" spans="2:17" ht="15.75" x14ac:dyDescent="0.25">
      <c r="B56" s="86" t="s">
        <v>25</v>
      </c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311" t="s">
        <v>26</v>
      </c>
    </row>
    <row r="57" spans="2:17" ht="24.95" customHeight="1" x14ac:dyDescent="0.25">
      <c r="B57" s="17" t="s">
        <v>20</v>
      </c>
      <c r="C57" s="10" t="s">
        <v>21</v>
      </c>
      <c r="D57" s="10" t="s">
        <v>21</v>
      </c>
      <c r="E57" s="26">
        <f t="shared" ref="E57" si="27">SUM(E58:E59)</f>
        <v>97284</v>
      </c>
      <c r="F57" s="137">
        <f t="shared" ref="F57" si="28">SUM(F58:F59)</f>
        <v>100.00000000000001</v>
      </c>
      <c r="G57" s="26">
        <f t="shared" ref="G57:N57" si="29">SUM(G58:G59)</f>
        <v>772816</v>
      </c>
      <c r="H57" s="137">
        <f t="shared" si="29"/>
        <v>100</v>
      </c>
      <c r="I57" s="26">
        <f t="shared" si="29"/>
        <v>194985</v>
      </c>
      <c r="J57" s="137">
        <f t="shared" si="29"/>
        <v>100</v>
      </c>
      <c r="K57" s="26">
        <f t="shared" si="29"/>
        <v>226447</v>
      </c>
      <c r="L57" s="137">
        <f t="shared" si="29"/>
        <v>100</v>
      </c>
      <c r="M57" s="26">
        <f t="shared" si="29"/>
        <v>506435.81449664698</v>
      </c>
      <c r="N57" s="137">
        <f t="shared" si="29"/>
        <v>100</v>
      </c>
      <c r="O57" s="10" t="s">
        <v>21</v>
      </c>
      <c r="P57" s="10" t="s">
        <v>21</v>
      </c>
      <c r="Q57" s="27" t="s">
        <v>22</v>
      </c>
    </row>
    <row r="58" spans="2:17" ht="24.95" customHeight="1" x14ac:dyDescent="0.25">
      <c r="B58" s="161" t="s">
        <v>76</v>
      </c>
      <c r="C58" s="11" t="s">
        <v>21</v>
      </c>
      <c r="D58" s="11" t="s">
        <v>21</v>
      </c>
      <c r="E58" s="22">
        <v>5480</v>
      </c>
      <c r="F58" s="150">
        <f>+E58/E57*100</f>
        <v>5.6329920644710336</v>
      </c>
      <c r="G58" s="22">
        <f>+G50-G54</f>
        <v>30956</v>
      </c>
      <c r="H58" s="139">
        <f>+G58/$G$57*100</f>
        <v>4.0056106498830246</v>
      </c>
      <c r="I58" s="22">
        <v>21788</v>
      </c>
      <c r="J58" s="139">
        <f>+I58/I57*100</f>
        <v>11.174192886632305</v>
      </c>
      <c r="K58" s="22">
        <f>SUM('[1]023'!$F$8:$F$10)</f>
        <v>31883</v>
      </c>
      <c r="L58" s="139">
        <f>+K58/K57*100</f>
        <v>14.079674272567091</v>
      </c>
      <c r="M58" s="22">
        <v>85418</v>
      </c>
      <c r="N58" s="139">
        <f>+M58/M57*100</f>
        <v>16.866500661075492</v>
      </c>
      <c r="O58" s="11" t="s">
        <v>21</v>
      </c>
      <c r="P58" s="11" t="s">
        <v>21</v>
      </c>
      <c r="Q58" s="214" t="s">
        <v>317</v>
      </c>
    </row>
    <row r="59" spans="2:17" ht="24.95" customHeight="1" thickBot="1" x14ac:dyDescent="0.3">
      <c r="B59" s="168" t="s">
        <v>77</v>
      </c>
      <c r="C59" s="136" t="s">
        <v>21</v>
      </c>
      <c r="D59" s="136" t="s">
        <v>21</v>
      </c>
      <c r="E59" s="135">
        <v>91804</v>
      </c>
      <c r="F59" s="169">
        <f>+E59/E57*100</f>
        <v>94.367007935528974</v>
      </c>
      <c r="G59" s="135">
        <f>+G51-G55</f>
        <v>741860</v>
      </c>
      <c r="H59" s="145">
        <f t="shared" ref="H59" si="30">+G59/$G$57*100</f>
        <v>95.994389350116975</v>
      </c>
      <c r="I59" s="135">
        <v>173197</v>
      </c>
      <c r="J59" s="145">
        <f>+I59/I57*100</f>
        <v>88.825807113367688</v>
      </c>
      <c r="K59" s="135">
        <f>SUM('[1]023'!$F$11:$F$14)</f>
        <v>194564</v>
      </c>
      <c r="L59" s="145">
        <f>+K59/K57*100</f>
        <v>85.92032572743291</v>
      </c>
      <c r="M59" s="135">
        <v>421017.81449664698</v>
      </c>
      <c r="N59" s="145">
        <f>+M59/M57*100</f>
        <v>83.133499338924508</v>
      </c>
      <c r="O59" s="136" t="s">
        <v>21</v>
      </c>
      <c r="P59" s="136" t="s">
        <v>21</v>
      </c>
      <c r="Q59" s="170" t="s">
        <v>78</v>
      </c>
    </row>
    <row r="60" spans="2:17" ht="26.25" customHeight="1" x14ac:dyDescent="0.25">
      <c r="B60" s="386" t="s">
        <v>337</v>
      </c>
      <c r="C60" s="386"/>
      <c r="D60" s="386"/>
      <c r="E60" s="386"/>
      <c r="F60" s="386"/>
      <c r="G60" s="386"/>
      <c r="H60" s="386"/>
      <c r="I60" s="20"/>
      <c r="J60" s="387" t="s">
        <v>336</v>
      </c>
      <c r="K60" s="387"/>
      <c r="L60" s="387"/>
      <c r="M60" s="387"/>
      <c r="N60" s="387"/>
      <c r="O60" s="387"/>
      <c r="P60" s="387"/>
      <c r="Q60" s="387"/>
    </row>
    <row r="64" spans="2:17" x14ac:dyDescent="0.25">
      <c r="G64" s="161"/>
    </row>
    <row r="65" spans="7:7" x14ac:dyDescent="0.25">
      <c r="G65" s="161"/>
    </row>
  </sheetData>
  <mergeCells count="63">
    <mergeCell ref="B60:H60"/>
    <mergeCell ref="J60:Q60"/>
    <mergeCell ref="B25:B27"/>
    <mergeCell ref="Q25:Q27"/>
    <mergeCell ref="C25:D25"/>
    <mergeCell ref="E25:F25"/>
    <mergeCell ref="O25:P25"/>
    <mergeCell ref="C26:D26"/>
    <mergeCell ref="E26:F26"/>
    <mergeCell ref="G26:H26"/>
    <mergeCell ref="I26:J26"/>
    <mergeCell ref="K26:L26"/>
    <mergeCell ref="M26:N26"/>
    <mergeCell ref="O26:P26"/>
    <mergeCell ref="G46:H46"/>
    <mergeCell ref="I46:J46"/>
    <mergeCell ref="B1:Q1"/>
    <mergeCell ref="B2:Q2"/>
    <mergeCell ref="C5:D5"/>
    <mergeCell ref="E5:F5"/>
    <mergeCell ref="G5:H5"/>
    <mergeCell ref="I5:J5"/>
    <mergeCell ref="K5:L5"/>
    <mergeCell ref="M5:N5"/>
    <mergeCell ref="O5:P5"/>
    <mergeCell ref="G4:L4"/>
    <mergeCell ref="M6:N6"/>
    <mergeCell ref="O6:P6"/>
    <mergeCell ref="B21:Q21"/>
    <mergeCell ref="B22:Q22"/>
    <mergeCell ref="G24:L24"/>
    <mergeCell ref="B5:B7"/>
    <mergeCell ref="Q5:Q7"/>
    <mergeCell ref="C6:D6"/>
    <mergeCell ref="E6:F6"/>
    <mergeCell ref="G6:H6"/>
    <mergeCell ref="I6:J6"/>
    <mergeCell ref="K6:L6"/>
    <mergeCell ref="B20:H20"/>
    <mergeCell ref="J20:Q20"/>
    <mergeCell ref="G25:H25"/>
    <mergeCell ref="I25:J25"/>
    <mergeCell ref="B40:H40"/>
    <mergeCell ref="J40:Q40"/>
    <mergeCell ref="B45:B47"/>
    <mergeCell ref="Q45:Q47"/>
    <mergeCell ref="O46:P46"/>
    <mergeCell ref="B41:Q41"/>
    <mergeCell ref="B42:Q42"/>
    <mergeCell ref="G44:L44"/>
    <mergeCell ref="C45:D45"/>
    <mergeCell ref="E45:F45"/>
    <mergeCell ref="M45:N45"/>
    <mergeCell ref="O45:P45"/>
    <mergeCell ref="K25:L25"/>
    <mergeCell ref="M25:N25"/>
    <mergeCell ref="K46:L46"/>
    <mergeCell ref="M46:N46"/>
    <mergeCell ref="C46:D46"/>
    <mergeCell ref="E46:F46"/>
    <mergeCell ref="G45:H45"/>
    <mergeCell ref="I45:J45"/>
    <mergeCell ref="K45:L45"/>
  </mergeCells>
  <printOptions horizontalCentered="1"/>
  <pageMargins left="0.7" right="0.7" top="0.75" bottom="0.75" header="0.3" footer="0.3"/>
  <pageSetup paperSize="9" orientation="landscape" horizontalDpi="300" verticalDpi="300" r:id="rId1"/>
  <rowBreaks count="2" manualBreakCount="2">
    <brk id="20" min="1" max="16" man="1"/>
    <brk id="40" min="1" max="1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78"/>
  <sheetViews>
    <sheetView rightToLeft="1" view="pageBreakPreview" zoomScale="90" zoomScaleNormal="100" zoomScaleSheetLayoutView="90" workbookViewId="0">
      <selection activeCell="L34" sqref="L34"/>
    </sheetView>
  </sheetViews>
  <sheetFormatPr defaultRowHeight="15" x14ac:dyDescent="0.25"/>
  <cols>
    <col min="1" max="1" width="1.85546875" customWidth="1"/>
    <col min="2" max="2" width="17" customWidth="1"/>
    <col min="3" max="3" width="4.85546875" customWidth="1"/>
    <col min="4" max="4" width="2.85546875" bestFit="1" customWidth="1"/>
    <col min="5" max="5" width="10.5703125" customWidth="1"/>
    <col min="6" max="6" width="6.85546875" customWidth="1"/>
    <col min="7" max="7" width="10.5703125" customWidth="1"/>
    <col min="8" max="8" width="6.42578125" customWidth="1"/>
    <col min="9" max="9" width="7.7109375" customWidth="1"/>
    <col min="10" max="10" width="5.28515625" customWidth="1"/>
    <col min="11" max="11" width="10.5703125" customWidth="1"/>
    <col min="12" max="12" width="6" bestFit="1" customWidth="1"/>
    <col min="13" max="13" width="9.85546875" bestFit="1" customWidth="1"/>
    <col min="14" max="14" width="6" bestFit="1" customWidth="1"/>
    <col min="15" max="15" width="7.7109375" customWidth="1"/>
    <col min="16" max="16" width="4.42578125" customWidth="1"/>
    <col min="17" max="17" width="16.42578125" customWidth="1"/>
  </cols>
  <sheetData>
    <row r="1" spans="2:18" ht="21" x14ac:dyDescent="0.45">
      <c r="B1" s="388" t="s">
        <v>209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</row>
    <row r="2" spans="2:18" ht="21.75" customHeight="1" x14ac:dyDescent="0.25">
      <c r="B2" s="389" t="s">
        <v>292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</row>
    <row r="3" spans="2:18" ht="15.75" x14ac:dyDescent="0.25">
      <c r="B3" s="189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</row>
    <row r="4" spans="2:18" ht="15.75" customHeight="1" x14ac:dyDescent="0.25">
      <c r="B4" s="182"/>
      <c r="C4" s="182"/>
      <c r="D4" s="182"/>
      <c r="E4" s="182"/>
      <c r="F4" s="182"/>
      <c r="G4" s="351" t="s">
        <v>285</v>
      </c>
      <c r="H4" s="351"/>
      <c r="I4" s="351"/>
      <c r="J4" s="351"/>
      <c r="K4" s="351"/>
      <c r="L4" s="351"/>
      <c r="M4" s="182"/>
      <c r="N4" s="182"/>
      <c r="O4" s="182"/>
      <c r="P4" s="182"/>
      <c r="Q4" s="182"/>
    </row>
    <row r="5" spans="2:18" ht="27.75" customHeight="1" x14ac:dyDescent="0.25">
      <c r="B5" s="379" t="s">
        <v>4</v>
      </c>
      <c r="C5" s="381" t="s">
        <v>5</v>
      </c>
      <c r="D5" s="381"/>
      <c r="E5" s="381" t="s">
        <v>6</v>
      </c>
      <c r="F5" s="381"/>
      <c r="G5" s="381" t="s">
        <v>7</v>
      </c>
      <c r="H5" s="381"/>
      <c r="I5" s="381" t="s">
        <v>334</v>
      </c>
      <c r="J5" s="381"/>
      <c r="K5" s="381" t="s">
        <v>9</v>
      </c>
      <c r="L5" s="381"/>
      <c r="M5" s="381" t="s">
        <v>10</v>
      </c>
      <c r="N5" s="381"/>
      <c r="O5" s="384" t="s">
        <v>11</v>
      </c>
      <c r="P5" s="384"/>
      <c r="Q5" s="380" t="s">
        <v>12</v>
      </c>
    </row>
    <row r="6" spans="2:18" ht="15.75" x14ac:dyDescent="0.25">
      <c r="B6" s="379"/>
      <c r="C6" s="382" t="s">
        <v>13</v>
      </c>
      <c r="D6" s="382"/>
      <c r="E6" s="382" t="s">
        <v>14</v>
      </c>
      <c r="F6" s="382"/>
      <c r="G6" s="382" t="s">
        <v>15</v>
      </c>
      <c r="H6" s="382"/>
      <c r="I6" s="382" t="s">
        <v>335</v>
      </c>
      <c r="J6" s="382"/>
      <c r="K6" s="382" t="s">
        <v>17</v>
      </c>
      <c r="L6" s="382"/>
      <c r="M6" s="382" t="s">
        <v>18</v>
      </c>
      <c r="N6" s="382"/>
      <c r="O6" s="385" t="s">
        <v>19</v>
      </c>
      <c r="P6" s="385"/>
      <c r="Q6" s="380"/>
    </row>
    <row r="7" spans="2:18" ht="22.5" x14ac:dyDescent="0.25">
      <c r="B7" s="379"/>
      <c r="C7" s="305" t="s">
        <v>153</v>
      </c>
      <c r="D7" s="306" t="s">
        <v>3</v>
      </c>
      <c r="E7" s="305" t="s">
        <v>153</v>
      </c>
      <c r="F7" s="306" t="s">
        <v>3</v>
      </c>
      <c r="G7" s="305" t="s">
        <v>153</v>
      </c>
      <c r="H7" s="306" t="s">
        <v>3</v>
      </c>
      <c r="I7" s="305" t="s">
        <v>153</v>
      </c>
      <c r="J7" s="306" t="s">
        <v>3</v>
      </c>
      <c r="K7" s="305" t="s">
        <v>153</v>
      </c>
      <c r="L7" s="306" t="s">
        <v>3</v>
      </c>
      <c r="M7" s="305" t="s">
        <v>153</v>
      </c>
      <c r="N7" s="306" t="s">
        <v>3</v>
      </c>
      <c r="O7" s="305" t="s">
        <v>153</v>
      </c>
      <c r="P7" s="306" t="s">
        <v>3</v>
      </c>
      <c r="Q7" s="380"/>
    </row>
    <row r="8" spans="2:18" ht="15.75" x14ac:dyDescent="0.25">
      <c r="B8" s="86" t="s">
        <v>66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86" t="s">
        <v>67</v>
      </c>
    </row>
    <row r="9" spans="2:18" ht="20.100000000000001" customHeight="1" x14ac:dyDescent="0.25">
      <c r="B9" s="17" t="s">
        <v>20</v>
      </c>
      <c r="C9" s="30" t="s">
        <v>21</v>
      </c>
      <c r="D9" s="30" t="s">
        <v>21</v>
      </c>
      <c r="E9" s="26">
        <f>SUM(E10:E13)</f>
        <v>769619</v>
      </c>
      <c r="F9" s="137">
        <f>SUM(F10:F13)</f>
        <v>100</v>
      </c>
      <c r="G9" s="26">
        <f>SUM(G10:G13)</f>
        <v>11484656</v>
      </c>
      <c r="H9" s="137">
        <f>SUM(H10:H13)</f>
        <v>100</v>
      </c>
      <c r="I9" s="30" t="s">
        <v>21</v>
      </c>
      <c r="J9" s="30" t="s">
        <v>21</v>
      </c>
      <c r="K9" s="26">
        <f>SUM(K10:K13)</f>
        <v>1953628</v>
      </c>
      <c r="L9" s="137">
        <f>SUM(L10:L13)</f>
        <v>100</v>
      </c>
      <c r="M9" s="26">
        <f>SUM(M10:M13)</f>
        <v>2422059</v>
      </c>
      <c r="N9" s="137">
        <f>SUM(N10:N13)</f>
        <v>99.999999999999986</v>
      </c>
      <c r="O9" s="30" t="s">
        <v>21</v>
      </c>
      <c r="P9" s="30" t="s">
        <v>21</v>
      </c>
      <c r="Q9" s="27" t="s">
        <v>22</v>
      </c>
      <c r="R9" s="26">
        <v>2422058.9984000474</v>
      </c>
    </row>
    <row r="10" spans="2:18" ht="20.100000000000001" customHeight="1" x14ac:dyDescent="0.25">
      <c r="B10" s="161" t="s">
        <v>79</v>
      </c>
      <c r="C10" s="11" t="s">
        <v>21</v>
      </c>
      <c r="D10" s="11" t="s">
        <v>21</v>
      </c>
      <c r="E10" s="171">
        <v>13004</v>
      </c>
      <c r="F10" s="150">
        <f>+E10/$E$9*100</f>
        <v>1.689667224951567</v>
      </c>
      <c r="G10" s="22">
        <v>212519</v>
      </c>
      <c r="H10" s="139">
        <f>+G10/$G$9*100</f>
        <v>1.8504603011182921</v>
      </c>
      <c r="I10" s="11" t="s">
        <v>21</v>
      </c>
      <c r="J10" s="11" t="s">
        <v>21</v>
      </c>
      <c r="K10" s="22">
        <v>5437</v>
      </c>
      <c r="L10" s="139">
        <f>+K10/$K$9*100</f>
        <v>0.27830272702889186</v>
      </c>
      <c r="M10" s="22">
        <v>13580</v>
      </c>
      <c r="N10" s="139">
        <f>+M10/$M$9*100</f>
        <v>0.56067998343558101</v>
      </c>
      <c r="O10" s="11" t="s">
        <v>21</v>
      </c>
      <c r="P10" s="11" t="s">
        <v>21</v>
      </c>
      <c r="Q10" s="190" t="s">
        <v>80</v>
      </c>
    </row>
    <row r="11" spans="2:18" ht="20.100000000000001" customHeight="1" x14ac:dyDescent="0.25">
      <c r="B11" s="161" t="s">
        <v>81</v>
      </c>
      <c r="C11" s="11" t="s">
        <v>21</v>
      </c>
      <c r="D11" s="11" t="s">
        <v>21</v>
      </c>
      <c r="E11" s="171">
        <v>4385</v>
      </c>
      <c r="F11" s="150">
        <f t="shared" ref="F11:F12" si="0">+E11/$E$9*100</f>
        <v>0.56976244089607975</v>
      </c>
      <c r="G11" s="22">
        <v>336427</v>
      </c>
      <c r="H11" s="139">
        <f t="shared" ref="H11:H13" si="1">+G11/$G$9*100</f>
        <v>2.929360705274934</v>
      </c>
      <c r="I11" s="11" t="s">
        <v>21</v>
      </c>
      <c r="J11" s="11" t="s">
        <v>21</v>
      </c>
      <c r="K11" s="22">
        <v>2760</v>
      </c>
      <c r="L11" s="139">
        <f t="shared" ref="L11:L13" si="2">+K11/$K$9*100</f>
        <v>0.14127561644284378</v>
      </c>
      <c r="M11" s="22">
        <v>12009</v>
      </c>
      <c r="N11" s="139">
        <f t="shared" ref="N11:N13" si="3">+M11/$M$9*100</f>
        <v>0.49581781451236323</v>
      </c>
      <c r="O11" s="11" t="s">
        <v>21</v>
      </c>
      <c r="P11" s="11" t="s">
        <v>21</v>
      </c>
      <c r="Q11" s="190" t="s">
        <v>82</v>
      </c>
    </row>
    <row r="12" spans="2:18" ht="20.100000000000001" customHeight="1" x14ac:dyDescent="0.25">
      <c r="B12" s="161" t="s">
        <v>83</v>
      </c>
      <c r="C12" s="11" t="s">
        <v>21</v>
      </c>
      <c r="D12" s="11" t="s">
        <v>21</v>
      </c>
      <c r="E12" s="171">
        <v>752230</v>
      </c>
      <c r="F12" s="150">
        <f t="shared" si="0"/>
        <v>97.740570334152352</v>
      </c>
      <c r="G12" s="22">
        <v>10930840</v>
      </c>
      <c r="H12" s="139">
        <f t="shared" si="1"/>
        <v>95.177774588982032</v>
      </c>
      <c r="I12" s="11" t="s">
        <v>21</v>
      </c>
      <c r="J12" s="11" t="s">
        <v>21</v>
      </c>
      <c r="K12" s="22">
        <v>1945366</v>
      </c>
      <c r="L12" s="139">
        <f t="shared" si="2"/>
        <v>99.577094513387394</v>
      </c>
      <c r="M12" s="22">
        <v>2396038</v>
      </c>
      <c r="N12" s="139">
        <f t="shared" si="3"/>
        <v>98.92566613777781</v>
      </c>
      <c r="O12" s="11" t="s">
        <v>21</v>
      </c>
      <c r="P12" s="11" t="s">
        <v>21</v>
      </c>
      <c r="Q12" s="190" t="s">
        <v>84</v>
      </c>
    </row>
    <row r="13" spans="2:18" ht="20.100000000000001" customHeight="1" x14ac:dyDescent="0.25">
      <c r="B13" s="161" t="s">
        <v>85</v>
      </c>
      <c r="C13" s="11" t="s">
        <v>21</v>
      </c>
      <c r="D13" s="11" t="s">
        <v>21</v>
      </c>
      <c r="E13" s="151" t="s">
        <v>168</v>
      </c>
      <c r="F13" s="210" t="s">
        <v>168</v>
      </c>
      <c r="G13" s="22">
        <v>4870</v>
      </c>
      <c r="H13" s="139">
        <f t="shared" si="1"/>
        <v>4.2404404624744527E-2</v>
      </c>
      <c r="I13" s="11" t="s">
        <v>21</v>
      </c>
      <c r="J13" s="11" t="s">
        <v>21</v>
      </c>
      <c r="K13" s="22">
        <v>65</v>
      </c>
      <c r="L13" s="139">
        <f t="shared" si="2"/>
        <v>3.3271431408640746E-3</v>
      </c>
      <c r="M13" s="22">
        <v>432</v>
      </c>
      <c r="N13" s="139">
        <f t="shared" si="3"/>
        <v>1.7836064274239397E-2</v>
      </c>
      <c r="O13" s="11" t="s">
        <v>21</v>
      </c>
      <c r="P13" s="11" t="s">
        <v>21</v>
      </c>
      <c r="Q13" s="190" t="s">
        <v>86</v>
      </c>
    </row>
    <row r="14" spans="2:18" ht="15.75" x14ac:dyDescent="0.25">
      <c r="B14" s="86" t="s">
        <v>23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138" t="s">
        <v>24</v>
      </c>
    </row>
    <row r="15" spans="2:18" ht="20.100000000000001" customHeight="1" x14ac:dyDescent="0.25">
      <c r="B15" s="17" t="s">
        <v>20</v>
      </c>
      <c r="C15" s="30" t="s">
        <v>21</v>
      </c>
      <c r="D15" s="30" t="s">
        <v>21</v>
      </c>
      <c r="E15" s="26">
        <f>SUM(E16:E19)</f>
        <v>204112</v>
      </c>
      <c r="F15" s="137">
        <f>SUM(F16:F19)</f>
        <v>100.00000000000001</v>
      </c>
      <c r="G15" s="26">
        <f>SUM(G16:G19)</f>
        <v>4976105</v>
      </c>
      <c r="H15" s="137">
        <f>SUM(H16:H19)</f>
        <v>100</v>
      </c>
      <c r="I15" s="30" t="s">
        <v>21</v>
      </c>
      <c r="J15" s="30" t="s">
        <v>21</v>
      </c>
      <c r="K15" s="26">
        <f>SUM(K16:K19)</f>
        <v>98463</v>
      </c>
      <c r="L15" s="137">
        <f>SUM(L16:L19)</f>
        <v>100</v>
      </c>
      <c r="M15" s="26">
        <f>SUM(M16:M19)</f>
        <v>348380</v>
      </c>
      <c r="N15" s="137">
        <f>SUM(N16:N19)</f>
        <v>100</v>
      </c>
      <c r="O15" s="30" t="s">
        <v>21</v>
      </c>
      <c r="P15" s="30" t="s">
        <v>21</v>
      </c>
      <c r="Q15" s="27" t="s">
        <v>22</v>
      </c>
    </row>
    <row r="16" spans="2:18" ht="20.100000000000001" customHeight="1" x14ac:dyDescent="0.25">
      <c r="B16" s="161" t="s">
        <v>79</v>
      </c>
      <c r="C16" s="11" t="s">
        <v>21</v>
      </c>
      <c r="D16" s="11" t="s">
        <v>21</v>
      </c>
      <c r="E16" s="172">
        <v>9672</v>
      </c>
      <c r="F16" s="150">
        <f>+E16/$E$15*100</f>
        <v>4.7385749000548723</v>
      </c>
      <c r="G16" s="22">
        <v>207344</v>
      </c>
      <c r="H16" s="139">
        <f>+G16/$G$15*100</f>
        <v>4.1667931042451878</v>
      </c>
      <c r="I16" s="11" t="s">
        <v>21</v>
      </c>
      <c r="J16" s="11" t="s">
        <v>21</v>
      </c>
      <c r="K16" s="22">
        <v>3150</v>
      </c>
      <c r="L16" s="139">
        <f>+K16/$K$15*100</f>
        <v>3.1991712623015758</v>
      </c>
      <c r="M16" s="22">
        <v>6705</v>
      </c>
      <c r="N16" s="139">
        <f>+M16/$M$15*100</f>
        <v>1.924622538607268</v>
      </c>
      <c r="O16" s="11" t="s">
        <v>21</v>
      </c>
      <c r="P16" s="11" t="s">
        <v>21</v>
      </c>
      <c r="Q16" s="190" t="s">
        <v>80</v>
      </c>
    </row>
    <row r="17" spans="2:17" ht="20.100000000000001" customHeight="1" x14ac:dyDescent="0.25">
      <c r="B17" s="161" t="s">
        <v>81</v>
      </c>
      <c r="C17" s="11" t="s">
        <v>21</v>
      </c>
      <c r="D17" s="11" t="s">
        <v>21</v>
      </c>
      <c r="E17" s="172">
        <v>4238</v>
      </c>
      <c r="F17" s="150">
        <f t="shared" ref="F17:F18" si="4">+E17/$E$15*100</f>
        <v>2.0763110449165163</v>
      </c>
      <c r="G17" s="22">
        <v>318351</v>
      </c>
      <c r="H17" s="139">
        <f t="shared" ref="H17:H19" si="5">+G17/$G$15*100</f>
        <v>6.3975941022144838</v>
      </c>
      <c r="I17" s="11" t="s">
        <v>21</v>
      </c>
      <c r="J17" s="11" t="s">
        <v>21</v>
      </c>
      <c r="K17" s="22">
        <v>291</v>
      </c>
      <c r="L17" s="139">
        <f t="shared" ref="L17:L18" si="6">+K17/$K$15*100</f>
        <v>0.2955424880411931</v>
      </c>
      <c r="M17" s="22">
        <v>561</v>
      </c>
      <c r="N17" s="139">
        <f t="shared" ref="N17:N19" si="7">+M17/$M$15*100</f>
        <v>0.16103105804007117</v>
      </c>
      <c r="O17" s="11" t="s">
        <v>21</v>
      </c>
      <c r="P17" s="11" t="s">
        <v>21</v>
      </c>
      <c r="Q17" s="190" t="s">
        <v>82</v>
      </c>
    </row>
    <row r="18" spans="2:17" ht="20.100000000000001" customHeight="1" x14ac:dyDescent="0.25">
      <c r="B18" s="161" t="s">
        <v>83</v>
      </c>
      <c r="C18" s="11" t="s">
        <v>21</v>
      </c>
      <c r="D18" s="11" t="s">
        <v>21</v>
      </c>
      <c r="E18" s="172">
        <v>190202</v>
      </c>
      <c r="F18" s="150">
        <f t="shared" si="4"/>
        <v>93.18511405502862</v>
      </c>
      <c r="G18" s="22">
        <v>4445540</v>
      </c>
      <c r="H18" s="139">
        <f t="shared" si="5"/>
        <v>89.337745083755266</v>
      </c>
      <c r="I18" s="11" t="s">
        <v>21</v>
      </c>
      <c r="J18" s="11" t="s">
        <v>21</v>
      </c>
      <c r="K18" s="22">
        <v>95022</v>
      </c>
      <c r="L18" s="139">
        <f t="shared" si="6"/>
        <v>96.505286249657232</v>
      </c>
      <c r="M18" s="22">
        <v>340698</v>
      </c>
      <c r="N18" s="139">
        <f t="shared" si="7"/>
        <v>97.794936563522597</v>
      </c>
      <c r="O18" s="11" t="s">
        <v>21</v>
      </c>
      <c r="P18" s="11" t="s">
        <v>21</v>
      </c>
      <c r="Q18" s="190" t="s">
        <v>84</v>
      </c>
    </row>
    <row r="19" spans="2:17" ht="20.100000000000001" customHeight="1" x14ac:dyDescent="0.25">
      <c r="B19" s="161" t="s">
        <v>85</v>
      </c>
      <c r="C19" s="11" t="s">
        <v>21</v>
      </c>
      <c r="D19" s="11" t="s">
        <v>21</v>
      </c>
      <c r="E19" s="151" t="s">
        <v>168</v>
      </c>
      <c r="F19" s="210" t="s">
        <v>168</v>
      </c>
      <c r="G19" s="22">
        <v>4870</v>
      </c>
      <c r="H19" s="139">
        <f t="shared" si="5"/>
        <v>9.7867709785062804E-2</v>
      </c>
      <c r="I19" s="11" t="s">
        <v>21</v>
      </c>
      <c r="J19" s="11" t="s">
        <v>21</v>
      </c>
      <c r="K19" s="151" t="s">
        <v>168</v>
      </c>
      <c r="L19" s="210" t="s">
        <v>168</v>
      </c>
      <c r="M19" s="22">
        <v>416</v>
      </c>
      <c r="N19" s="139">
        <f t="shared" si="7"/>
        <v>0.11940983983007063</v>
      </c>
      <c r="O19" s="11" t="s">
        <v>21</v>
      </c>
      <c r="P19" s="11" t="s">
        <v>21</v>
      </c>
      <c r="Q19" s="190" t="s">
        <v>86</v>
      </c>
    </row>
    <row r="20" spans="2:17" ht="16.5" customHeight="1" x14ac:dyDescent="0.25">
      <c r="B20" s="86" t="s">
        <v>25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138" t="s">
        <v>26</v>
      </c>
    </row>
    <row r="21" spans="2:17" ht="20.100000000000001" customHeight="1" x14ac:dyDescent="0.25">
      <c r="B21" s="17" t="s">
        <v>20</v>
      </c>
      <c r="C21" s="30" t="s">
        <v>21</v>
      </c>
      <c r="D21" s="30" t="s">
        <v>21</v>
      </c>
      <c r="E21" s="26">
        <f>SUM(E22:E25)</f>
        <v>565507</v>
      </c>
      <c r="F21" s="137">
        <f>SUM(F22:F25)</f>
        <v>100</v>
      </c>
      <c r="G21" s="26">
        <f>SUM(G22:G25)</f>
        <v>6508551</v>
      </c>
      <c r="H21" s="137">
        <f>SUM(H22:H25)</f>
        <v>100</v>
      </c>
      <c r="I21" s="30" t="s">
        <v>21</v>
      </c>
      <c r="J21" s="30" t="s">
        <v>21</v>
      </c>
      <c r="K21" s="26">
        <f>SUM(K22:K25)</f>
        <v>1855165</v>
      </c>
      <c r="L21" s="137">
        <f>SUM(L22:L25)</f>
        <v>100</v>
      </c>
      <c r="M21" s="26">
        <f>SUM(M22:M25)</f>
        <v>2073679</v>
      </c>
      <c r="N21" s="137">
        <f>SUM(N22:N25)</f>
        <v>100</v>
      </c>
      <c r="O21" s="30" t="s">
        <v>21</v>
      </c>
      <c r="P21" s="30" t="s">
        <v>21</v>
      </c>
      <c r="Q21" s="27" t="s">
        <v>22</v>
      </c>
    </row>
    <row r="22" spans="2:17" ht="20.100000000000001" customHeight="1" x14ac:dyDescent="0.25">
      <c r="B22" s="161" t="s">
        <v>79</v>
      </c>
      <c r="C22" s="11" t="s">
        <v>21</v>
      </c>
      <c r="D22" s="11" t="s">
        <v>21</v>
      </c>
      <c r="E22" s="172">
        <v>3332</v>
      </c>
      <c r="F22" s="150">
        <f>+E22/$E$21*100</f>
        <v>0.58920579232440973</v>
      </c>
      <c r="G22" s="22">
        <v>5175</v>
      </c>
      <c r="H22" s="139">
        <f>+G22/$G$21*100</f>
        <v>7.9510785119452851E-2</v>
      </c>
      <c r="I22" s="11" t="s">
        <v>21</v>
      </c>
      <c r="J22" s="11" t="s">
        <v>21</v>
      </c>
      <c r="K22" s="22">
        <v>2287</v>
      </c>
      <c r="L22" s="139">
        <f>+K22/$K$21*100</f>
        <v>0.12327744432435929</v>
      </c>
      <c r="M22" s="22">
        <v>6875</v>
      </c>
      <c r="N22" s="139">
        <f>+M22/$M$21*100</f>
        <v>0.33153636604315323</v>
      </c>
      <c r="O22" s="11" t="s">
        <v>21</v>
      </c>
      <c r="P22" s="11" t="s">
        <v>21</v>
      </c>
      <c r="Q22" s="190" t="s">
        <v>80</v>
      </c>
    </row>
    <row r="23" spans="2:17" ht="20.100000000000001" customHeight="1" x14ac:dyDescent="0.25">
      <c r="B23" s="161" t="s">
        <v>81</v>
      </c>
      <c r="C23" s="11" t="s">
        <v>21</v>
      </c>
      <c r="D23" s="11" t="s">
        <v>21</v>
      </c>
      <c r="E23" s="172">
        <v>147</v>
      </c>
      <c r="F23" s="150">
        <f t="shared" ref="F23:F24" si="8">+E23/$E$21*100</f>
        <v>2.5994373190782787E-2</v>
      </c>
      <c r="G23" s="22">
        <v>18076</v>
      </c>
      <c r="H23" s="139">
        <f t="shared" ref="H23:H24" si="9">+G23/$G$21*100</f>
        <v>0.27772694721144536</v>
      </c>
      <c r="I23" s="11" t="s">
        <v>21</v>
      </c>
      <c r="J23" s="11" t="s">
        <v>21</v>
      </c>
      <c r="K23" s="22">
        <v>2469</v>
      </c>
      <c r="L23" s="139">
        <f t="shared" ref="L23:L25" si="10">+K23/$K$21*100</f>
        <v>0.13308789245161481</v>
      </c>
      <c r="M23" s="22">
        <v>11448</v>
      </c>
      <c r="N23" s="139">
        <f t="shared" ref="N23:N25" si="11">+M23/$M$21*100</f>
        <v>0.55206230086720276</v>
      </c>
      <c r="O23" s="11" t="s">
        <v>21</v>
      </c>
      <c r="P23" s="11" t="s">
        <v>21</v>
      </c>
      <c r="Q23" s="190" t="s">
        <v>82</v>
      </c>
    </row>
    <row r="24" spans="2:17" ht="20.100000000000001" customHeight="1" x14ac:dyDescent="0.25">
      <c r="B24" s="161" t="s">
        <v>83</v>
      </c>
      <c r="C24" s="11" t="s">
        <v>21</v>
      </c>
      <c r="D24" s="11" t="s">
        <v>21</v>
      </c>
      <c r="E24" s="172">
        <v>562028</v>
      </c>
      <c r="F24" s="150">
        <f t="shared" si="8"/>
        <v>99.384799834484809</v>
      </c>
      <c r="G24" s="22">
        <v>6485300</v>
      </c>
      <c r="H24" s="139">
        <f t="shared" si="9"/>
        <v>99.642762267669099</v>
      </c>
      <c r="I24" s="11" t="s">
        <v>21</v>
      </c>
      <c r="J24" s="11" t="s">
        <v>21</v>
      </c>
      <c r="K24" s="22">
        <v>1850344</v>
      </c>
      <c r="L24" s="139">
        <f t="shared" si="10"/>
        <v>99.740130931750002</v>
      </c>
      <c r="M24" s="22">
        <v>2055340</v>
      </c>
      <c r="N24" s="139">
        <f t="shared" si="11"/>
        <v>99.115629757546856</v>
      </c>
      <c r="O24" s="11" t="s">
        <v>21</v>
      </c>
      <c r="P24" s="11" t="s">
        <v>21</v>
      </c>
      <c r="Q24" s="190" t="s">
        <v>84</v>
      </c>
    </row>
    <row r="25" spans="2:17" ht="20.100000000000001" customHeight="1" thickBot="1" x14ac:dyDescent="0.3">
      <c r="B25" s="168" t="s">
        <v>85</v>
      </c>
      <c r="C25" s="136" t="s">
        <v>21</v>
      </c>
      <c r="D25" s="136" t="s">
        <v>21</v>
      </c>
      <c r="E25" s="179" t="s">
        <v>168</v>
      </c>
      <c r="F25" s="211" t="s">
        <v>168</v>
      </c>
      <c r="G25" s="179" t="s">
        <v>168</v>
      </c>
      <c r="H25" s="211" t="s">
        <v>168</v>
      </c>
      <c r="I25" s="136" t="s">
        <v>21</v>
      </c>
      <c r="J25" s="136" t="s">
        <v>21</v>
      </c>
      <c r="K25" s="135">
        <v>65</v>
      </c>
      <c r="L25" s="145">
        <f t="shared" si="10"/>
        <v>3.5037314740198311E-3</v>
      </c>
      <c r="M25" s="135">
        <v>16</v>
      </c>
      <c r="N25" s="145">
        <f t="shared" si="11"/>
        <v>7.715755427913385E-4</v>
      </c>
      <c r="O25" s="136" t="s">
        <v>21</v>
      </c>
      <c r="P25" s="136" t="s">
        <v>21</v>
      </c>
      <c r="Q25" s="174" t="s">
        <v>86</v>
      </c>
    </row>
    <row r="26" spans="2:17" ht="25.5" customHeight="1" x14ac:dyDescent="0.25">
      <c r="B26" s="386" t="s">
        <v>337</v>
      </c>
      <c r="C26" s="386"/>
      <c r="D26" s="386"/>
      <c r="E26" s="386"/>
      <c r="F26" s="386"/>
      <c r="G26" s="386"/>
      <c r="H26" s="386"/>
      <c r="I26" s="20"/>
      <c r="J26" s="387" t="s">
        <v>336</v>
      </c>
      <c r="K26" s="387"/>
      <c r="L26" s="387"/>
      <c r="M26" s="387"/>
      <c r="N26" s="387"/>
      <c r="O26" s="387"/>
      <c r="P26" s="387"/>
      <c r="Q26" s="387"/>
    </row>
    <row r="27" spans="2:17" ht="21" x14ac:dyDescent="0.45">
      <c r="B27" s="388" t="s">
        <v>210</v>
      </c>
      <c r="C27" s="388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  <c r="P27" s="388"/>
      <c r="Q27" s="388"/>
    </row>
    <row r="28" spans="2:17" ht="37.5" customHeight="1" x14ac:dyDescent="0.25">
      <c r="B28" s="389" t="s">
        <v>293</v>
      </c>
      <c r="C28" s="389"/>
      <c r="D28" s="389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</row>
    <row r="29" spans="2:17" ht="15.75" x14ac:dyDescent="0.25">
      <c r="B29" s="189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88"/>
      <c r="O29" s="188"/>
      <c r="P29" s="188"/>
      <c r="Q29" s="188"/>
    </row>
    <row r="30" spans="2:17" ht="20.25" x14ac:dyDescent="0.25">
      <c r="B30" s="182"/>
      <c r="C30" s="182"/>
      <c r="D30" s="182"/>
      <c r="E30" s="182"/>
      <c r="F30" s="182"/>
      <c r="G30" s="351" t="s">
        <v>157</v>
      </c>
      <c r="H30" s="351"/>
      <c r="I30" s="351"/>
      <c r="J30" s="351"/>
      <c r="K30" s="351"/>
      <c r="L30" s="351"/>
      <c r="M30" s="182"/>
      <c r="N30" s="182"/>
      <c r="O30" s="182"/>
      <c r="P30" s="182"/>
      <c r="Q30" s="182"/>
    </row>
    <row r="31" spans="2:17" ht="28.5" customHeight="1" x14ac:dyDescent="0.25">
      <c r="B31" s="379" t="s">
        <v>4</v>
      </c>
      <c r="C31" s="381" t="s">
        <v>5</v>
      </c>
      <c r="D31" s="381"/>
      <c r="E31" s="381" t="s">
        <v>6</v>
      </c>
      <c r="F31" s="381"/>
      <c r="G31" s="381" t="s">
        <v>7</v>
      </c>
      <c r="H31" s="381"/>
      <c r="I31" s="381" t="s">
        <v>334</v>
      </c>
      <c r="J31" s="381"/>
      <c r="K31" s="381" t="s">
        <v>9</v>
      </c>
      <c r="L31" s="381"/>
      <c r="M31" s="381" t="s">
        <v>10</v>
      </c>
      <c r="N31" s="381"/>
      <c r="O31" s="384" t="s">
        <v>11</v>
      </c>
      <c r="P31" s="384"/>
      <c r="Q31" s="380" t="s">
        <v>12</v>
      </c>
    </row>
    <row r="32" spans="2:17" ht="15.75" x14ac:dyDescent="0.25">
      <c r="B32" s="379"/>
      <c r="C32" s="382" t="s">
        <v>13</v>
      </c>
      <c r="D32" s="382"/>
      <c r="E32" s="382" t="s">
        <v>14</v>
      </c>
      <c r="F32" s="382"/>
      <c r="G32" s="382" t="s">
        <v>15</v>
      </c>
      <c r="H32" s="382"/>
      <c r="I32" s="382" t="s">
        <v>335</v>
      </c>
      <c r="J32" s="382"/>
      <c r="K32" s="382" t="s">
        <v>17</v>
      </c>
      <c r="L32" s="382"/>
      <c r="M32" s="382" t="s">
        <v>18</v>
      </c>
      <c r="N32" s="382"/>
      <c r="O32" s="385" t="s">
        <v>19</v>
      </c>
      <c r="P32" s="385"/>
      <c r="Q32" s="380"/>
    </row>
    <row r="33" spans="2:17" ht="22.5" x14ac:dyDescent="0.25">
      <c r="B33" s="379"/>
      <c r="C33" s="305" t="s">
        <v>153</v>
      </c>
      <c r="D33" s="306" t="s">
        <v>3</v>
      </c>
      <c r="E33" s="305" t="s">
        <v>153</v>
      </c>
      <c r="F33" s="306" t="s">
        <v>3</v>
      </c>
      <c r="G33" s="305" t="s">
        <v>153</v>
      </c>
      <c r="H33" s="306" t="s">
        <v>3</v>
      </c>
      <c r="I33" s="305" t="s">
        <v>153</v>
      </c>
      <c r="J33" s="306" t="s">
        <v>3</v>
      </c>
      <c r="K33" s="305" t="s">
        <v>153</v>
      </c>
      <c r="L33" s="306" t="s">
        <v>3</v>
      </c>
      <c r="M33" s="305" t="s">
        <v>153</v>
      </c>
      <c r="N33" s="306" t="s">
        <v>3</v>
      </c>
      <c r="O33" s="305" t="s">
        <v>153</v>
      </c>
      <c r="P33" s="306" t="s">
        <v>3</v>
      </c>
      <c r="Q33" s="380"/>
    </row>
    <row r="34" spans="2:17" ht="15.75" x14ac:dyDescent="0.25">
      <c r="B34" s="86" t="s">
        <v>66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138" t="s">
        <v>67</v>
      </c>
    </row>
    <row r="35" spans="2:17" ht="18.95" customHeight="1" x14ac:dyDescent="0.25">
      <c r="B35" s="17" t="s">
        <v>20</v>
      </c>
      <c r="C35" s="30" t="s">
        <v>21</v>
      </c>
      <c r="D35" s="30" t="s">
        <v>21</v>
      </c>
      <c r="E35" s="26">
        <f>SUM(E36:E39)</f>
        <v>608148</v>
      </c>
      <c r="F35" s="137">
        <f>SUM(F36:F39)</f>
        <v>100</v>
      </c>
      <c r="G35" s="26">
        <f>SUM(G36:G39)</f>
        <v>9895479</v>
      </c>
      <c r="H35" s="137">
        <f>SUM(H36:H39)</f>
        <v>99.999999999999986</v>
      </c>
      <c r="I35" s="30" t="s">
        <v>21</v>
      </c>
      <c r="J35" s="30" t="s">
        <v>21</v>
      </c>
      <c r="K35" s="26">
        <f>SUM(K36:K39)</f>
        <v>1692859</v>
      </c>
      <c r="L35" s="137">
        <f>SUM(L36:L39)</f>
        <v>100</v>
      </c>
      <c r="M35" s="26">
        <f>SUM(M36:M39)</f>
        <v>1765386</v>
      </c>
      <c r="N35" s="137">
        <f>SUM(N36:N39)</f>
        <v>100.00000000000001</v>
      </c>
      <c r="O35" s="30" t="s">
        <v>21</v>
      </c>
      <c r="P35" s="30" t="s">
        <v>21</v>
      </c>
      <c r="Q35" s="27" t="s">
        <v>22</v>
      </c>
    </row>
    <row r="36" spans="2:17" ht="18.95" customHeight="1" x14ac:dyDescent="0.25">
      <c r="B36" s="161" t="s">
        <v>79</v>
      </c>
      <c r="C36" s="11" t="s">
        <v>21</v>
      </c>
      <c r="D36" s="11" t="s">
        <v>21</v>
      </c>
      <c r="E36" s="172">
        <v>9406</v>
      </c>
      <c r="F36" s="150">
        <f>+E36/$E$35*100</f>
        <v>1.5466629833527363</v>
      </c>
      <c r="G36" s="22">
        <v>209319</v>
      </c>
      <c r="H36" s="139">
        <f>+G36/$G$35*100</f>
        <v>2.1152993200228103</v>
      </c>
      <c r="I36" s="11" t="s">
        <v>21</v>
      </c>
      <c r="J36" s="11" t="s">
        <v>21</v>
      </c>
      <c r="K36" s="22">
        <v>4607</v>
      </c>
      <c r="L36" s="139">
        <f>+K36/$K$35*100</f>
        <v>0.27214316136193267</v>
      </c>
      <c r="M36" s="22">
        <v>11794</v>
      </c>
      <c r="N36" s="139">
        <f>+M36/$M$35*100</f>
        <v>0.66806919279976162</v>
      </c>
      <c r="O36" s="11" t="s">
        <v>21</v>
      </c>
      <c r="P36" s="11" t="s">
        <v>21</v>
      </c>
      <c r="Q36" s="190" t="s">
        <v>80</v>
      </c>
    </row>
    <row r="37" spans="2:17" ht="18.95" customHeight="1" x14ac:dyDescent="0.25">
      <c r="B37" s="161" t="s">
        <v>81</v>
      </c>
      <c r="C37" s="11" t="s">
        <v>21</v>
      </c>
      <c r="D37" s="11" t="s">
        <v>21</v>
      </c>
      <c r="E37" s="172">
        <v>3889</v>
      </c>
      <c r="F37" s="150">
        <f t="shared" ref="F37:F38" si="12">+E37/$E$35*100</f>
        <v>0.63948249439281224</v>
      </c>
      <c r="G37" s="22">
        <v>318614</v>
      </c>
      <c r="H37" s="139">
        <f t="shared" ref="H37:H39" si="13">+G37/$G$35*100</f>
        <v>3.2197936047360618</v>
      </c>
      <c r="I37" s="11" t="s">
        <v>21</v>
      </c>
      <c r="J37" s="11" t="s">
        <v>21</v>
      </c>
      <c r="K37" s="22">
        <v>2634</v>
      </c>
      <c r="L37" s="139">
        <f t="shared" ref="L37:L38" si="14">+K37/$K$35*100</f>
        <v>0.15559476601418074</v>
      </c>
      <c r="M37" s="22">
        <v>11771</v>
      </c>
      <c r="N37" s="139">
        <f t="shared" ref="N37:N39" si="15">+M37/$M$35*100</f>
        <v>0.66676636157758129</v>
      </c>
      <c r="O37" s="11" t="s">
        <v>21</v>
      </c>
      <c r="P37" s="11" t="s">
        <v>21</v>
      </c>
      <c r="Q37" s="190" t="s">
        <v>82</v>
      </c>
    </row>
    <row r="38" spans="2:17" ht="18.95" customHeight="1" x14ac:dyDescent="0.25">
      <c r="B38" s="161" t="s">
        <v>83</v>
      </c>
      <c r="C38" s="11" t="s">
        <v>21</v>
      </c>
      <c r="D38" s="11" t="s">
        <v>21</v>
      </c>
      <c r="E38" s="172">
        <v>594853</v>
      </c>
      <c r="F38" s="150">
        <f t="shared" si="12"/>
        <v>97.813854522254445</v>
      </c>
      <c r="G38" s="22">
        <v>9364411</v>
      </c>
      <c r="H38" s="139">
        <f t="shared" si="13"/>
        <v>94.63322594085642</v>
      </c>
      <c r="I38" s="11" t="s">
        <v>21</v>
      </c>
      <c r="J38" s="11" t="s">
        <v>21</v>
      </c>
      <c r="K38" s="22">
        <v>1685618</v>
      </c>
      <c r="L38" s="139">
        <f t="shared" si="14"/>
        <v>99.572262072623886</v>
      </c>
      <c r="M38" s="22">
        <v>1741632</v>
      </c>
      <c r="N38" s="139">
        <f t="shared" si="15"/>
        <v>98.654458571666481</v>
      </c>
      <c r="O38" s="11" t="s">
        <v>21</v>
      </c>
      <c r="P38" s="11" t="s">
        <v>21</v>
      </c>
      <c r="Q38" s="190" t="s">
        <v>84</v>
      </c>
    </row>
    <row r="39" spans="2:17" ht="18.95" customHeight="1" x14ac:dyDescent="0.25">
      <c r="B39" s="161" t="s">
        <v>85</v>
      </c>
      <c r="C39" s="11" t="s">
        <v>21</v>
      </c>
      <c r="D39" s="11" t="s">
        <v>21</v>
      </c>
      <c r="E39" s="151" t="s">
        <v>168</v>
      </c>
      <c r="F39" s="210" t="s">
        <v>168</v>
      </c>
      <c r="G39" s="22">
        <v>3135</v>
      </c>
      <c r="H39" s="139">
        <f t="shared" si="13"/>
        <v>3.1681134384702346E-2</v>
      </c>
      <c r="I39" s="11" t="s">
        <v>21</v>
      </c>
      <c r="J39" s="11" t="s">
        <v>21</v>
      </c>
      <c r="K39" s="151" t="s">
        <v>168</v>
      </c>
      <c r="L39" s="210" t="s">
        <v>168</v>
      </c>
      <c r="M39" s="22">
        <v>189</v>
      </c>
      <c r="N39" s="139">
        <f t="shared" si="15"/>
        <v>1.070587395617729E-2</v>
      </c>
      <c r="O39" s="11" t="s">
        <v>21</v>
      </c>
      <c r="P39" s="11" t="s">
        <v>21</v>
      </c>
      <c r="Q39" s="190" t="s">
        <v>86</v>
      </c>
    </row>
    <row r="40" spans="2:17" ht="15.75" x14ac:dyDescent="0.25">
      <c r="B40" s="86" t="s">
        <v>23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138" t="s">
        <v>24</v>
      </c>
    </row>
    <row r="41" spans="2:17" ht="18.95" customHeight="1" x14ac:dyDescent="0.25">
      <c r="B41" s="17" t="s">
        <v>20</v>
      </c>
      <c r="C41" s="30" t="s">
        <v>21</v>
      </c>
      <c r="D41" s="30" t="s">
        <v>21</v>
      </c>
      <c r="E41" s="26">
        <f>SUM(E42:E45)</f>
        <v>139925</v>
      </c>
      <c r="F41" s="137">
        <f>SUM(F42:F45)</f>
        <v>100.00000000000001</v>
      </c>
      <c r="G41" s="26">
        <f>SUM(G42:G45)</f>
        <v>4159744</v>
      </c>
      <c r="H41" s="137">
        <f>SUM(H42:H45)</f>
        <v>100.00000000000001</v>
      </c>
      <c r="I41" s="30" t="s">
        <v>21</v>
      </c>
      <c r="J41" s="30" t="s">
        <v>21</v>
      </c>
      <c r="K41" s="26">
        <f>SUM(K42:K45)</f>
        <v>64141</v>
      </c>
      <c r="L41" s="137">
        <f>SUM(L42:L45)</f>
        <v>100</v>
      </c>
      <c r="M41" s="26">
        <f>SUM(M42:M45)</f>
        <v>198143</v>
      </c>
      <c r="N41" s="137">
        <f>SUM(N42:N45)</f>
        <v>100</v>
      </c>
      <c r="O41" s="30" t="s">
        <v>21</v>
      </c>
      <c r="P41" s="30" t="s">
        <v>21</v>
      </c>
      <c r="Q41" s="27" t="s">
        <v>22</v>
      </c>
    </row>
    <row r="42" spans="2:17" ht="18.95" customHeight="1" x14ac:dyDescent="0.25">
      <c r="B42" s="161" t="s">
        <v>79</v>
      </c>
      <c r="C42" s="11" t="s">
        <v>21</v>
      </c>
      <c r="D42" s="11" t="s">
        <v>21</v>
      </c>
      <c r="E42" s="172">
        <v>6463</v>
      </c>
      <c r="F42" s="150">
        <f>+E42/$E$41*100</f>
        <v>4.6189029837412905</v>
      </c>
      <c r="G42" s="22">
        <v>204144</v>
      </c>
      <c r="H42" s="139">
        <f>+G42/$G$41*100</f>
        <v>4.9076096990584039</v>
      </c>
      <c r="I42" s="11" t="s">
        <v>21</v>
      </c>
      <c r="J42" s="11" t="s">
        <v>21</v>
      </c>
      <c r="K42" s="22">
        <v>2466</v>
      </c>
      <c r="L42" s="139">
        <f>+K42/$K$41*100</f>
        <v>3.8446547450148887</v>
      </c>
      <c r="M42" s="22">
        <v>5171</v>
      </c>
      <c r="N42" s="139">
        <f>+M42/$M$41*100</f>
        <v>2.6097313556370905</v>
      </c>
      <c r="O42" s="11" t="s">
        <v>21</v>
      </c>
      <c r="P42" s="11" t="s">
        <v>21</v>
      </c>
      <c r="Q42" s="190" t="s">
        <v>80</v>
      </c>
    </row>
    <row r="43" spans="2:17" ht="18.95" customHeight="1" x14ac:dyDescent="0.25">
      <c r="B43" s="161" t="s">
        <v>81</v>
      </c>
      <c r="C43" s="11" t="s">
        <v>21</v>
      </c>
      <c r="D43" s="11" t="s">
        <v>21</v>
      </c>
      <c r="E43" s="172">
        <v>3740</v>
      </c>
      <c r="F43" s="150">
        <f t="shared" ref="F43:F44" si="16">+E43/$E$41*100</f>
        <v>2.6728604609612292</v>
      </c>
      <c r="G43" s="22">
        <v>304656</v>
      </c>
      <c r="H43" s="139">
        <f t="shared" ref="H43:H45" si="17">+G43/$G$41*100</f>
        <v>7.3239122407532777</v>
      </c>
      <c r="I43" s="11" t="s">
        <v>21</v>
      </c>
      <c r="J43" s="11" t="s">
        <v>21</v>
      </c>
      <c r="K43" s="22">
        <v>291</v>
      </c>
      <c r="L43" s="139">
        <f t="shared" ref="L43:L44" si="18">+K43/$K$41*100</f>
        <v>0.45368796869397104</v>
      </c>
      <c r="M43" s="22">
        <v>514</v>
      </c>
      <c r="N43" s="139">
        <f t="shared" ref="N43:N45" si="19">+M43/$M$41*100</f>
        <v>0.25940860893395173</v>
      </c>
      <c r="O43" s="11" t="s">
        <v>21</v>
      </c>
      <c r="P43" s="11" t="s">
        <v>21</v>
      </c>
      <c r="Q43" s="190" t="s">
        <v>82</v>
      </c>
    </row>
    <row r="44" spans="2:17" ht="18.95" customHeight="1" x14ac:dyDescent="0.25">
      <c r="B44" s="161" t="s">
        <v>83</v>
      </c>
      <c r="C44" s="11" t="s">
        <v>21</v>
      </c>
      <c r="D44" s="11" t="s">
        <v>21</v>
      </c>
      <c r="E44" s="172">
        <v>129722</v>
      </c>
      <c r="F44" s="150">
        <f t="shared" si="16"/>
        <v>92.708236555297489</v>
      </c>
      <c r="G44" s="22">
        <v>3647809</v>
      </c>
      <c r="H44" s="139">
        <f t="shared" si="17"/>
        <v>87.693112845405878</v>
      </c>
      <c r="I44" s="11" t="s">
        <v>21</v>
      </c>
      <c r="J44" s="11" t="s">
        <v>21</v>
      </c>
      <c r="K44" s="22">
        <v>61384</v>
      </c>
      <c r="L44" s="139">
        <f t="shared" si="18"/>
        <v>95.701657286291137</v>
      </c>
      <c r="M44" s="22">
        <v>192285</v>
      </c>
      <c r="N44" s="139">
        <f t="shared" si="19"/>
        <v>97.043549355768306</v>
      </c>
      <c r="O44" s="11" t="s">
        <v>21</v>
      </c>
      <c r="P44" s="11" t="s">
        <v>21</v>
      </c>
      <c r="Q44" s="190" t="s">
        <v>84</v>
      </c>
    </row>
    <row r="45" spans="2:17" ht="18.95" customHeight="1" x14ac:dyDescent="0.25">
      <c r="B45" s="161" t="s">
        <v>85</v>
      </c>
      <c r="C45" s="11" t="s">
        <v>21</v>
      </c>
      <c r="D45" s="11" t="s">
        <v>21</v>
      </c>
      <c r="E45" s="151" t="s">
        <v>168</v>
      </c>
      <c r="F45" s="210" t="s">
        <v>168</v>
      </c>
      <c r="G45" s="22">
        <v>3135</v>
      </c>
      <c r="H45" s="139">
        <f t="shared" si="17"/>
        <v>7.5365214782448162E-2</v>
      </c>
      <c r="I45" s="11" t="s">
        <v>21</v>
      </c>
      <c r="J45" s="11" t="s">
        <v>21</v>
      </c>
      <c r="K45" s="151" t="s">
        <v>168</v>
      </c>
      <c r="L45" s="210" t="s">
        <v>168</v>
      </c>
      <c r="M45" s="22">
        <v>173</v>
      </c>
      <c r="N45" s="139">
        <f t="shared" si="19"/>
        <v>8.7310679660649135E-2</v>
      </c>
      <c r="O45" s="11" t="s">
        <v>21</v>
      </c>
      <c r="P45" s="11" t="s">
        <v>21</v>
      </c>
      <c r="Q45" s="190" t="s">
        <v>86</v>
      </c>
    </row>
    <row r="46" spans="2:17" ht="19.5" customHeight="1" x14ac:dyDescent="0.25">
      <c r="B46" s="86" t="s">
        <v>25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138" t="s">
        <v>26</v>
      </c>
    </row>
    <row r="47" spans="2:17" ht="18.95" customHeight="1" x14ac:dyDescent="0.25">
      <c r="B47" s="17" t="s">
        <v>20</v>
      </c>
      <c r="C47" s="30" t="s">
        <v>21</v>
      </c>
      <c r="D47" s="30" t="s">
        <v>21</v>
      </c>
      <c r="E47" s="26">
        <f>SUM(E48:E51)</f>
        <v>468223</v>
      </c>
      <c r="F47" s="137">
        <f>SUM(F48:F51)</f>
        <v>100</v>
      </c>
      <c r="G47" s="26">
        <f>SUM(G48:G51)</f>
        <v>5735735</v>
      </c>
      <c r="H47" s="137">
        <f>SUM(H48:H51)</f>
        <v>100</v>
      </c>
      <c r="I47" s="30" t="s">
        <v>21</v>
      </c>
      <c r="J47" s="30" t="s">
        <v>21</v>
      </c>
      <c r="K47" s="26">
        <f>SUM(K48:K51)</f>
        <v>1628718</v>
      </c>
      <c r="L47" s="137">
        <f>SUM(L48:L51)</f>
        <v>99.999999999999986</v>
      </c>
      <c r="M47" s="26">
        <f>SUM(M48:M51)</f>
        <v>1567243</v>
      </c>
      <c r="N47" s="137">
        <f>SUM(N48:N51)</f>
        <v>100</v>
      </c>
      <c r="O47" s="30" t="s">
        <v>21</v>
      </c>
      <c r="P47" s="30" t="s">
        <v>21</v>
      </c>
      <c r="Q47" s="27" t="s">
        <v>22</v>
      </c>
    </row>
    <row r="48" spans="2:17" ht="18.95" customHeight="1" x14ac:dyDescent="0.25">
      <c r="B48" s="161" t="s">
        <v>79</v>
      </c>
      <c r="C48" s="11" t="s">
        <v>21</v>
      </c>
      <c r="D48" s="11" t="s">
        <v>21</v>
      </c>
      <c r="E48" s="172">
        <v>2943</v>
      </c>
      <c r="F48" s="150">
        <f>+E48/$E$47*100</f>
        <v>0.62854665405159504</v>
      </c>
      <c r="G48" s="22">
        <v>5175</v>
      </c>
      <c r="H48" s="139">
        <f>+G48/$G$47*100</f>
        <v>9.022383356274305E-2</v>
      </c>
      <c r="I48" s="11" t="s">
        <v>21</v>
      </c>
      <c r="J48" s="11" t="s">
        <v>21</v>
      </c>
      <c r="K48" s="22">
        <v>2141</v>
      </c>
      <c r="L48" s="139">
        <f>+K48/$K$47*100</f>
        <v>0.13145308150336643</v>
      </c>
      <c r="M48" s="22">
        <v>6623</v>
      </c>
      <c r="N48" s="139">
        <f>+M48/$M$47*100</f>
        <v>0.42258922196494098</v>
      </c>
      <c r="O48" s="11" t="s">
        <v>21</v>
      </c>
      <c r="P48" s="11" t="s">
        <v>21</v>
      </c>
      <c r="Q48" s="190" t="s">
        <v>80</v>
      </c>
    </row>
    <row r="49" spans="2:17" ht="18.95" customHeight="1" x14ac:dyDescent="0.25">
      <c r="B49" s="161" t="s">
        <v>81</v>
      </c>
      <c r="C49" s="11" t="s">
        <v>21</v>
      </c>
      <c r="D49" s="11" t="s">
        <v>21</v>
      </c>
      <c r="E49" s="172">
        <v>149</v>
      </c>
      <c r="F49" s="150">
        <f t="shared" ref="F49:F50" si="20">+E49/$E$47*100</f>
        <v>3.182244357923468E-2</v>
      </c>
      <c r="G49" s="22">
        <v>13958</v>
      </c>
      <c r="H49" s="139">
        <f t="shared" ref="H49:H50" si="21">+G49/$G$47*100</f>
        <v>0.24335154953985844</v>
      </c>
      <c r="I49" s="11" t="s">
        <v>21</v>
      </c>
      <c r="J49" s="11" t="s">
        <v>21</v>
      </c>
      <c r="K49" s="22">
        <v>2343</v>
      </c>
      <c r="L49" s="139">
        <f t="shared" ref="L49:L50" si="22">+K49/$K$47*100</f>
        <v>0.14385547405996618</v>
      </c>
      <c r="M49" s="22">
        <v>11257</v>
      </c>
      <c r="N49" s="139">
        <f t="shared" ref="N49:N51" si="23">+M49/$M$47*100</f>
        <v>0.7182676840796226</v>
      </c>
      <c r="O49" s="11" t="s">
        <v>21</v>
      </c>
      <c r="P49" s="11" t="s">
        <v>21</v>
      </c>
      <c r="Q49" s="190" t="s">
        <v>82</v>
      </c>
    </row>
    <row r="50" spans="2:17" ht="18.95" customHeight="1" x14ac:dyDescent="0.25">
      <c r="B50" s="161" t="s">
        <v>83</v>
      </c>
      <c r="C50" s="11" t="s">
        <v>21</v>
      </c>
      <c r="D50" s="11" t="s">
        <v>21</v>
      </c>
      <c r="E50" s="172">
        <v>465131</v>
      </c>
      <c r="F50" s="150">
        <f t="shared" si="20"/>
        <v>99.339630902369166</v>
      </c>
      <c r="G50" s="22">
        <v>5716602</v>
      </c>
      <c r="H50" s="139">
        <f t="shared" si="21"/>
        <v>99.666424616897402</v>
      </c>
      <c r="I50" s="11" t="s">
        <v>21</v>
      </c>
      <c r="J50" s="11" t="s">
        <v>21</v>
      </c>
      <c r="K50" s="22">
        <v>1624234</v>
      </c>
      <c r="L50" s="139">
        <f t="shared" si="22"/>
        <v>99.724691444436658</v>
      </c>
      <c r="M50" s="22">
        <v>1549347</v>
      </c>
      <c r="N50" s="139">
        <f t="shared" si="23"/>
        <v>98.858122192920945</v>
      </c>
      <c r="O50" s="11" t="s">
        <v>21</v>
      </c>
      <c r="P50" s="11" t="s">
        <v>21</v>
      </c>
      <c r="Q50" s="190" t="s">
        <v>84</v>
      </c>
    </row>
    <row r="51" spans="2:17" ht="18.95" customHeight="1" thickBot="1" x14ac:dyDescent="0.3">
      <c r="B51" s="168" t="s">
        <v>85</v>
      </c>
      <c r="C51" s="136" t="s">
        <v>21</v>
      </c>
      <c r="D51" s="136" t="s">
        <v>21</v>
      </c>
      <c r="E51" s="179" t="s">
        <v>168</v>
      </c>
      <c r="F51" s="211" t="s">
        <v>168</v>
      </c>
      <c r="G51" s="179" t="s">
        <v>168</v>
      </c>
      <c r="H51" s="211" t="s">
        <v>168</v>
      </c>
      <c r="I51" s="136" t="s">
        <v>21</v>
      </c>
      <c r="J51" s="136" t="s">
        <v>21</v>
      </c>
      <c r="K51" s="179" t="s">
        <v>168</v>
      </c>
      <c r="L51" s="211" t="s">
        <v>168</v>
      </c>
      <c r="M51" s="135">
        <v>16</v>
      </c>
      <c r="N51" s="145">
        <f t="shared" si="23"/>
        <v>1.0209010344917795E-3</v>
      </c>
      <c r="O51" s="136" t="s">
        <v>21</v>
      </c>
      <c r="P51" s="136" t="s">
        <v>21</v>
      </c>
      <c r="Q51" s="174" t="s">
        <v>86</v>
      </c>
    </row>
    <row r="52" spans="2:17" ht="28.5" customHeight="1" x14ac:dyDescent="0.25">
      <c r="B52" s="386" t="s">
        <v>337</v>
      </c>
      <c r="C52" s="386"/>
      <c r="D52" s="386"/>
      <c r="E52" s="386"/>
      <c r="F52" s="386"/>
      <c r="G52" s="386"/>
      <c r="H52" s="386"/>
      <c r="I52" s="20"/>
      <c r="J52" s="387" t="s">
        <v>336</v>
      </c>
      <c r="K52" s="387"/>
      <c r="L52" s="387"/>
      <c r="M52" s="387"/>
      <c r="N52" s="387"/>
      <c r="O52" s="387"/>
      <c r="P52" s="387"/>
      <c r="Q52" s="387"/>
    </row>
    <row r="53" spans="2:17" ht="21" x14ac:dyDescent="0.45">
      <c r="B53" s="388" t="s">
        <v>210</v>
      </c>
      <c r="C53" s="388"/>
      <c r="D53" s="388"/>
      <c r="E53" s="388"/>
      <c r="F53" s="388"/>
      <c r="G53" s="388"/>
      <c r="H53" s="388"/>
      <c r="I53" s="388"/>
      <c r="J53" s="388"/>
      <c r="K53" s="388"/>
      <c r="L53" s="388"/>
      <c r="M53" s="388"/>
      <c r="N53" s="388"/>
      <c r="O53" s="388"/>
      <c r="P53" s="388"/>
      <c r="Q53" s="388"/>
    </row>
    <row r="54" spans="2:17" ht="37.5" customHeight="1" x14ac:dyDescent="0.25">
      <c r="B54" s="389" t="s">
        <v>293</v>
      </c>
      <c r="C54" s="389"/>
      <c r="D54" s="389"/>
      <c r="E54" s="389"/>
      <c r="F54" s="389"/>
      <c r="G54" s="389"/>
      <c r="H54" s="389"/>
      <c r="I54" s="389"/>
      <c r="J54" s="389"/>
      <c r="K54" s="389"/>
      <c r="L54" s="389"/>
      <c r="M54" s="389"/>
      <c r="N54" s="389"/>
      <c r="O54" s="389"/>
      <c r="P54" s="389"/>
      <c r="Q54" s="389"/>
    </row>
    <row r="55" spans="2:17" ht="15.75" x14ac:dyDescent="0.25">
      <c r="B55" s="189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</row>
    <row r="56" spans="2:17" ht="15.75" customHeight="1" x14ac:dyDescent="0.25">
      <c r="B56" s="182"/>
      <c r="C56" s="182"/>
      <c r="D56" s="182"/>
      <c r="E56" s="182"/>
      <c r="F56" s="182"/>
      <c r="G56" s="351" t="s">
        <v>158</v>
      </c>
      <c r="H56" s="351"/>
      <c r="I56" s="351"/>
      <c r="J56" s="351"/>
      <c r="K56" s="351"/>
      <c r="L56" s="351"/>
      <c r="M56" s="182"/>
      <c r="N56" s="182"/>
      <c r="O56" s="182"/>
      <c r="P56" s="182"/>
      <c r="Q56" s="182"/>
    </row>
    <row r="57" spans="2:17" ht="37.5" customHeight="1" x14ac:dyDescent="0.25">
      <c r="B57" s="379" t="s">
        <v>4</v>
      </c>
      <c r="C57" s="381" t="s">
        <v>5</v>
      </c>
      <c r="D57" s="381"/>
      <c r="E57" s="381" t="s">
        <v>6</v>
      </c>
      <c r="F57" s="381"/>
      <c r="G57" s="381" t="s">
        <v>7</v>
      </c>
      <c r="H57" s="381"/>
      <c r="I57" s="381" t="s">
        <v>334</v>
      </c>
      <c r="J57" s="381"/>
      <c r="K57" s="381" t="s">
        <v>9</v>
      </c>
      <c r="L57" s="381"/>
      <c r="M57" s="381" t="s">
        <v>10</v>
      </c>
      <c r="N57" s="381"/>
      <c r="O57" s="384" t="s">
        <v>11</v>
      </c>
      <c r="P57" s="384"/>
      <c r="Q57" s="380" t="s">
        <v>12</v>
      </c>
    </row>
    <row r="58" spans="2:17" ht="15.75" x14ac:dyDescent="0.25">
      <c r="B58" s="379"/>
      <c r="C58" s="382" t="s">
        <v>13</v>
      </c>
      <c r="D58" s="382"/>
      <c r="E58" s="382" t="s">
        <v>14</v>
      </c>
      <c r="F58" s="382"/>
      <c r="G58" s="382" t="s">
        <v>15</v>
      </c>
      <c r="H58" s="382"/>
      <c r="I58" s="382" t="s">
        <v>335</v>
      </c>
      <c r="J58" s="382"/>
      <c r="K58" s="382" t="s">
        <v>17</v>
      </c>
      <c r="L58" s="382"/>
      <c r="M58" s="382" t="s">
        <v>18</v>
      </c>
      <c r="N58" s="382"/>
      <c r="O58" s="385" t="s">
        <v>19</v>
      </c>
      <c r="P58" s="385"/>
      <c r="Q58" s="380"/>
    </row>
    <row r="59" spans="2:17" ht="22.5" x14ac:dyDescent="0.25">
      <c r="B59" s="379"/>
      <c r="C59" s="305" t="s">
        <v>153</v>
      </c>
      <c r="D59" s="306" t="s">
        <v>3</v>
      </c>
      <c r="E59" s="305" t="s">
        <v>153</v>
      </c>
      <c r="F59" s="306" t="s">
        <v>3</v>
      </c>
      <c r="G59" s="305" t="s">
        <v>153</v>
      </c>
      <c r="H59" s="306" t="s">
        <v>3</v>
      </c>
      <c r="I59" s="305" t="s">
        <v>153</v>
      </c>
      <c r="J59" s="306" t="s">
        <v>3</v>
      </c>
      <c r="K59" s="305" t="s">
        <v>153</v>
      </c>
      <c r="L59" s="306" t="s">
        <v>3</v>
      </c>
      <c r="M59" s="305" t="s">
        <v>153</v>
      </c>
      <c r="N59" s="306" t="s">
        <v>3</v>
      </c>
      <c r="O59" s="305" t="s">
        <v>153</v>
      </c>
      <c r="P59" s="306" t="s">
        <v>3</v>
      </c>
      <c r="Q59" s="380"/>
    </row>
    <row r="60" spans="2:17" ht="15.75" x14ac:dyDescent="0.25">
      <c r="B60" s="86" t="s">
        <v>66</v>
      </c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 t="s">
        <v>67</v>
      </c>
    </row>
    <row r="61" spans="2:17" ht="18.95" customHeight="1" x14ac:dyDescent="0.25">
      <c r="B61" s="17" t="s">
        <v>20</v>
      </c>
      <c r="C61" s="30" t="s">
        <v>21</v>
      </c>
      <c r="D61" s="30" t="s">
        <v>21</v>
      </c>
      <c r="E61" s="26">
        <f>SUM(E62:E65)</f>
        <v>161473</v>
      </c>
      <c r="F61" s="137">
        <f>SUM(F62:F65)</f>
        <v>100</v>
      </c>
      <c r="G61" s="26">
        <f>SUM(G62:G65)</f>
        <v>1589177</v>
      </c>
      <c r="H61" s="137">
        <f>SUM(H62:H65)</f>
        <v>100</v>
      </c>
      <c r="I61" s="30" t="s">
        <v>21</v>
      </c>
      <c r="J61" s="30" t="s">
        <v>21</v>
      </c>
      <c r="K61" s="26">
        <f>SUM(K62:K65)</f>
        <v>260769</v>
      </c>
      <c r="L61" s="137">
        <f>SUM(L62:L65)</f>
        <v>100</v>
      </c>
      <c r="M61" s="26">
        <f>SUM(M62:M65)</f>
        <v>656673</v>
      </c>
      <c r="N61" s="137">
        <f>SUM(N62:N65)</f>
        <v>100.00000000000001</v>
      </c>
      <c r="O61" s="30" t="s">
        <v>21</v>
      </c>
      <c r="P61" s="30" t="s">
        <v>21</v>
      </c>
      <c r="Q61" s="27" t="s">
        <v>22</v>
      </c>
    </row>
    <row r="62" spans="2:17" ht="18.95" customHeight="1" x14ac:dyDescent="0.25">
      <c r="B62" s="161" t="s">
        <v>318</v>
      </c>
      <c r="C62" s="11" t="s">
        <v>21</v>
      </c>
      <c r="D62" s="11" t="s">
        <v>21</v>
      </c>
      <c r="E62" s="172">
        <v>3598</v>
      </c>
      <c r="F62" s="150">
        <f>+E62/$E$61*100</f>
        <v>2.2282362995671106</v>
      </c>
      <c r="G62" s="22">
        <v>3200</v>
      </c>
      <c r="H62" s="139">
        <f>+G62/$G$61*100</f>
        <v>0.20136208867860533</v>
      </c>
      <c r="I62" s="11" t="s">
        <v>21</v>
      </c>
      <c r="J62" s="11" t="s">
        <v>21</v>
      </c>
      <c r="K62" s="22">
        <v>830</v>
      </c>
      <c r="L62" s="139">
        <f>+K62/$K$61*100</f>
        <v>0.3182893672177291</v>
      </c>
      <c r="M62" s="22">
        <v>1784</v>
      </c>
      <c r="N62" s="139">
        <f>+M62/$M$61*100</f>
        <v>0.27167250671186421</v>
      </c>
      <c r="O62" s="11" t="s">
        <v>21</v>
      </c>
      <c r="P62" s="11" t="s">
        <v>21</v>
      </c>
      <c r="Q62" s="190" t="s">
        <v>80</v>
      </c>
    </row>
    <row r="63" spans="2:17" ht="18.95" customHeight="1" x14ac:dyDescent="0.25">
      <c r="B63" s="161" t="s">
        <v>319</v>
      </c>
      <c r="C63" s="11" t="s">
        <v>21</v>
      </c>
      <c r="D63" s="11" t="s">
        <v>21</v>
      </c>
      <c r="E63" s="172">
        <v>498</v>
      </c>
      <c r="F63" s="150">
        <f t="shared" ref="F63:F64" si="24">+E63/$E$61*100</f>
        <v>0.30841069404792132</v>
      </c>
      <c r="G63" s="22">
        <v>17813</v>
      </c>
      <c r="H63" s="139">
        <f t="shared" ref="H63:H65" si="25">+G63/$G$61*100</f>
        <v>1.1208946517599989</v>
      </c>
      <c r="I63" s="11" t="s">
        <v>21</v>
      </c>
      <c r="J63" s="11" t="s">
        <v>21</v>
      </c>
      <c r="K63" s="22">
        <v>126</v>
      </c>
      <c r="L63" s="139">
        <f t="shared" ref="L63:L65" si="26">+K63/$K$61*100</f>
        <v>4.831862683064321E-2</v>
      </c>
      <c r="M63" s="22">
        <v>238</v>
      </c>
      <c r="N63" s="139">
        <f t="shared" ref="N63:N65" si="27">+M63/$M$61*100</f>
        <v>3.624330526761417E-2</v>
      </c>
      <c r="O63" s="11" t="s">
        <v>21</v>
      </c>
      <c r="P63" s="11" t="s">
        <v>21</v>
      </c>
      <c r="Q63" s="190" t="s">
        <v>82</v>
      </c>
    </row>
    <row r="64" spans="2:17" ht="18.95" customHeight="1" x14ac:dyDescent="0.25">
      <c r="B64" s="161" t="s">
        <v>320</v>
      </c>
      <c r="C64" s="11" t="s">
        <v>21</v>
      </c>
      <c r="D64" s="11" t="s">
        <v>21</v>
      </c>
      <c r="E64" s="172">
        <v>157377</v>
      </c>
      <c r="F64" s="150">
        <f t="shared" si="24"/>
        <v>97.463353006384963</v>
      </c>
      <c r="G64" s="22">
        <v>1566429</v>
      </c>
      <c r="H64" s="139">
        <f t="shared" si="25"/>
        <v>98.568567252105964</v>
      </c>
      <c r="I64" s="11" t="s">
        <v>21</v>
      </c>
      <c r="J64" s="11" t="s">
        <v>21</v>
      </c>
      <c r="K64" s="22">
        <v>259748</v>
      </c>
      <c r="L64" s="139">
        <f t="shared" si="26"/>
        <v>99.608465730205666</v>
      </c>
      <c r="M64" s="22">
        <v>654406</v>
      </c>
      <c r="N64" s="139">
        <f t="shared" si="27"/>
        <v>99.654774903186222</v>
      </c>
      <c r="O64" s="11" t="s">
        <v>21</v>
      </c>
      <c r="P64" s="11" t="s">
        <v>21</v>
      </c>
      <c r="Q64" s="190" t="s">
        <v>84</v>
      </c>
    </row>
    <row r="65" spans="2:17" ht="18.95" customHeight="1" x14ac:dyDescent="0.25">
      <c r="B65" s="161" t="s">
        <v>321</v>
      </c>
      <c r="C65" s="11" t="s">
        <v>21</v>
      </c>
      <c r="D65" s="11" t="s">
        <v>21</v>
      </c>
      <c r="E65" s="151" t="s">
        <v>168</v>
      </c>
      <c r="F65" s="210" t="s">
        <v>168</v>
      </c>
      <c r="G65" s="22">
        <v>1735</v>
      </c>
      <c r="H65" s="139">
        <f t="shared" si="25"/>
        <v>0.10917600745543132</v>
      </c>
      <c r="I65" s="11" t="s">
        <v>21</v>
      </c>
      <c r="J65" s="11" t="s">
        <v>21</v>
      </c>
      <c r="K65" s="22">
        <v>65</v>
      </c>
      <c r="L65" s="139">
        <f t="shared" si="26"/>
        <v>2.4926275745966734E-2</v>
      </c>
      <c r="M65" s="22">
        <v>245</v>
      </c>
      <c r="N65" s="139">
        <f t="shared" si="27"/>
        <v>3.7309284834308704E-2</v>
      </c>
      <c r="O65" s="11" t="s">
        <v>21</v>
      </c>
      <c r="P65" s="11" t="s">
        <v>21</v>
      </c>
      <c r="Q65" s="190" t="s">
        <v>86</v>
      </c>
    </row>
    <row r="66" spans="2:17" ht="15" customHeight="1" x14ac:dyDescent="0.25">
      <c r="B66" s="86" t="s">
        <v>23</v>
      </c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 t="s">
        <v>24</v>
      </c>
    </row>
    <row r="67" spans="2:17" ht="18.95" customHeight="1" x14ac:dyDescent="0.25">
      <c r="B67" s="17" t="s">
        <v>20</v>
      </c>
      <c r="C67" s="30" t="s">
        <v>21</v>
      </c>
      <c r="D67" s="30" t="s">
        <v>21</v>
      </c>
      <c r="E67" s="26">
        <f>SUM(E68:E71)</f>
        <v>64187</v>
      </c>
      <c r="F67" s="137">
        <f>SUM(F68:F71)</f>
        <v>100</v>
      </c>
      <c r="G67" s="26">
        <f>SUM(G68:G71)</f>
        <v>816361</v>
      </c>
      <c r="H67" s="137">
        <f>SUM(H68:H71)</f>
        <v>100</v>
      </c>
      <c r="I67" s="30" t="s">
        <v>21</v>
      </c>
      <c r="J67" s="30" t="s">
        <v>21</v>
      </c>
      <c r="K67" s="26">
        <f>SUM(K68:K71)</f>
        <v>34322</v>
      </c>
      <c r="L67" s="137">
        <f>SUM(L68:L71)</f>
        <v>100</v>
      </c>
      <c r="M67" s="26">
        <f>SUM(M68:M71)</f>
        <v>150237</v>
      </c>
      <c r="N67" s="137">
        <f>SUM(N68:N71)</f>
        <v>100</v>
      </c>
      <c r="O67" s="30" t="s">
        <v>21</v>
      </c>
      <c r="P67" s="30" t="s">
        <v>21</v>
      </c>
      <c r="Q67" s="27" t="s">
        <v>22</v>
      </c>
    </row>
    <row r="68" spans="2:17" ht="18.95" customHeight="1" x14ac:dyDescent="0.25">
      <c r="B68" s="161" t="s">
        <v>318</v>
      </c>
      <c r="C68" s="11" t="s">
        <v>21</v>
      </c>
      <c r="D68" s="11" t="s">
        <v>21</v>
      </c>
      <c r="E68" s="172">
        <v>3209</v>
      </c>
      <c r="F68" s="150">
        <f>+E68/$E$67*100</f>
        <v>4.9994547182451274</v>
      </c>
      <c r="G68" s="22">
        <v>3200</v>
      </c>
      <c r="H68" s="139">
        <f>+G68/$G$67*100</f>
        <v>0.39198344849888717</v>
      </c>
      <c r="I68" s="11" t="s">
        <v>21</v>
      </c>
      <c r="J68" s="11" t="s">
        <v>21</v>
      </c>
      <c r="K68" s="22">
        <v>684</v>
      </c>
      <c r="L68" s="139">
        <f>+K68/$K$67*100</f>
        <v>1.9928908571761554</v>
      </c>
      <c r="M68" s="22">
        <v>1533</v>
      </c>
      <c r="N68" s="139">
        <f>+M68/$M$67*100</f>
        <v>1.0203877872960723</v>
      </c>
      <c r="O68" s="11" t="s">
        <v>21</v>
      </c>
      <c r="P68" s="11" t="s">
        <v>21</v>
      </c>
      <c r="Q68" s="190" t="s">
        <v>80</v>
      </c>
    </row>
    <row r="69" spans="2:17" ht="18.95" customHeight="1" x14ac:dyDescent="0.25">
      <c r="B69" s="161" t="s">
        <v>319</v>
      </c>
      <c r="C69" s="11" t="s">
        <v>21</v>
      </c>
      <c r="D69" s="11" t="s">
        <v>21</v>
      </c>
      <c r="E69" s="172">
        <v>498</v>
      </c>
      <c r="F69" s="150">
        <f t="shared" ref="F69:F70" si="28">+E69/$E$67*100</f>
        <v>0.77585803978998857</v>
      </c>
      <c r="G69" s="22">
        <v>13695</v>
      </c>
      <c r="H69" s="139">
        <f t="shared" ref="H69:H71" si="29">+G69/$G$67*100</f>
        <v>1.6775666647475811</v>
      </c>
      <c r="I69" s="11" t="s">
        <v>21</v>
      </c>
      <c r="J69" s="11" t="s">
        <v>21</v>
      </c>
      <c r="K69" s="151" t="s">
        <v>168</v>
      </c>
      <c r="L69" s="210" t="s">
        <v>168</v>
      </c>
      <c r="M69" s="22">
        <v>47</v>
      </c>
      <c r="N69" s="139">
        <f t="shared" ref="N69:N71" si="30">+M69/$M$67*100</f>
        <v>3.1283904763806519E-2</v>
      </c>
      <c r="O69" s="11" t="s">
        <v>21</v>
      </c>
      <c r="P69" s="11" t="s">
        <v>21</v>
      </c>
      <c r="Q69" s="190" t="s">
        <v>82</v>
      </c>
    </row>
    <row r="70" spans="2:17" ht="18.95" customHeight="1" x14ac:dyDescent="0.25">
      <c r="B70" s="161" t="s">
        <v>320</v>
      </c>
      <c r="C70" s="11" t="s">
        <v>21</v>
      </c>
      <c r="D70" s="11" t="s">
        <v>21</v>
      </c>
      <c r="E70" s="172">
        <v>60480</v>
      </c>
      <c r="F70" s="150">
        <f t="shared" si="28"/>
        <v>94.224687241964887</v>
      </c>
      <c r="G70" s="22">
        <v>797731</v>
      </c>
      <c r="H70" s="139">
        <f t="shared" si="29"/>
        <v>97.717921360770546</v>
      </c>
      <c r="I70" s="11" t="s">
        <v>21</v>
      </c>
      <c r="J70" s="11" t="s">
        <v>21</v>
      </c>
      <c r="K70" s="22">
        <v>33638</v>
      </c>
      <c r="L70" s="139">
        <f t="shared" ref="L70" si="31">+K70/$K$67*100</f>
        <v>98.00710914282385</v>
      </c>
      <c r="M70" s="22">
        <v>148413</v>
      </c>
      <c r="N70" s="139">
        <f t="shared" si="30"/>
        <v>98.785918249166315</v>
      </c>
      <c r="O70" s="11" t="s">
        <v>21</v>
      </c>
      <c r="P70" s="11" t="s">
        <v>21</v>
      </c>
      <c r="Q70" s="190" t="s">
        <v>84</v>
      </c>
    </row>
    <row r="71" spans="2:17" ht="18.95" customHeight="1" x14ac:dyDescent="0.25">
      <c r="B71" s="161" t="s">
        <v>321</v>
      </c>
      <c r="C71" s="11" t="s">
        <v>21</v>
      </c>
      <c r="D71" s="11" t="s">
        <v>21</v>
      </c>
      <c r="E71" s="151" t="s">
        <v>168</v>
      </c>
      <c r="F71" s="210" t="s">
        <v>168</v>
      </c>
      <c r="G71" s="22">
        <v>1735</v>
      </c>
      <c r="H71" s="139">
        <f t="shared" si="29"/>
        <v>0.21252852598299038</v>
      </c>
      <c r="I71" s="11" t="s">
        <v>21</v>
      </c>
      <c r="J71" s="11" t="s">
        <v>21</v>
      </c>
      <c r="K71" s="151" t="s">
        <v>168</v>
      </c>
      <c r="L71" s="210" t="s">
        <v>168</v>
      </c>
      <c r="M71" s="22">
        <v>244</v>
      </c>
      <c r="N71" s="139">
        <f t="shared" si="30"/>
        <v>0.16241005877380407</v>
      </c>
      <c r="O71" s="11" t="s">
        <v>21</v>
      </c>
      <c r="P71" s="11" t="s">
        <v>21</v>
      </c>
      <c r="Q71" s="190" t="s">
        <v>86</v>
      </c>
    </row>
    <row r="72" spans="2:17" ht="23.25" customHeight="1" x14ac:dyDescent="0.25">
      <c r="B72" s="86" t="s">
        <v>25</v>
      </c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 t="s">
        <v>26</v>
      </c>
    </row>
    <row r="73" spans="2:17" ht="18.95" customHeight="1" x14ac:dyDescent="0.25">
      <c r="B73" s="17" t="s">
        <v>20</v>
      </c>
      <c r="C73" s="30" t="s">
        <v>21</v>
      </c>
      <c r="D73" s="30" t="s">
        <v>21</v>
      </c>
      <c r="E73" s="26">
        <f>SUM(E74:E77)</f>
        <v>97286</v>
      </c>
      <c r="F73" s="137">
        <f>SUM(F74:F77)</f>
        <v>100</v>
      </c>
      <c r="G73" s="26">
        <f>SUM(G74:G77)</f>
        <v>772816</v>
      </c>
      <c r="H73" s="137">
        <f>SUM(H74:H77)</f>
        <v>100</v>
      </c>
      <c r="I73" s="30" t="s">
        <v>21</v>
      </c>
      <c r="J73" s="30" t="s">
        <v>21</v>
      </c>
      <c r="K73" s="26">
        <f>SUM(K74:K77)</f>
        <v>226447</v>
      </c>
      <c r="L73" s="137">
        <f>SUM(L74:L77)</f>
        <v>99.999999999999986</v>
      </c>
      <c r="M73" s="26">
        <f>SUM(M74:M77)</f>
        <v>506436</v>
      </c>
      <c r="N73" s="137">
        <f>SUM(N74:N77)</f>
        <v>100</v>
      </c>
      <c r="O73" s="30" t="s">
        <v>21</v>
      </c>
      <c r="P73" s="30" t="s">
        <v>21</v>
      </c>
      <c r="Q73" s="27" t="s">
        <v>22</v>
      </c>
    </row>
    <row r="74" spans="2:17" ht="18.95" customHeight="1" x14ac:dyDescent="0.25">
      <c r="B74" s="161" t="s">
        <v>318</v>
      </c>
      <c r="C74" s="11" t="s">
        <v>21</v>
      </c>
      <c r="D74" s="11" t="s">
        <v>21</v>
      </c>
      <c r="E74" s="172">
        <v>389</v>
      </c>
      <c r="F74" s="150">
        <f>+E74/$E$73*100</f>
        <v>0.39985198281355999</v>
      </c>
      <c r="G74" s="151" t="s">
        <v>168</v>
      </c>
      <c r="H74" s="210" t="s">
        <v>168</v>
      </c>
      <c r="I74" s="11" t="s">
        <v>21</v>
      </c>
      <c r="J74" s="11" t="s">
        <v>21</v>
      </c>
      <c r="K74" s="22">
        <v>146</v>
      </c>
      <c r="L74" s="139">
        <f>+K74/$K$73*100</f>
        <v>6.447424783724226E-2</v>
      </c>
      <c r="M74" s="22">
        <v>251</v>
      </c>
      <c r="N74" s="139">
        <f>+M74/$M$73*100</f>
        <v>4.9562037453893482E-2</v>
      </c>
      <c r="O74" s="11" t="s">
        <v>21</v>
      </c>
      <c r="P74" s="11" t="s">
        <v>21</v>
      </c>
      <c r="Q74" s="190" t="s">
        <v>80</v>
      </c>
    </row>
    <row r="75" spans="2:17" ht="18.95" customHeight="1" x14ac:dyDescent="0.25">
      <c r="B75" s="161" t="s">
        <v>319</v>
      </c>
      <c r="C75" s="11" t="s">
        <v>21</v>
      </c>
      <c r="D75" s="11" t="s">
        <v>21</v>
      </c>
      <c r="E75" s="151" t="s">
        <v>168</v>
      </c>
      <c r="F75" s="210" t="s">
        <v>168</v>
      </c>
      <c r="G75" s="22">
        <v>4118</v>
      </c>
      <c r="H75" s="139">
        <f t="shared" ref="H75:H76" si="32">+G75/$G$73*100</f>
        <v>0.53285646259911801</v>
      </c>
      <c r="I75" s="11" t="s">
        <v>21</v>
      </c>
      <c r="J75" s="11" t="s">
        <v>21</v>
      </c>
      <c r="K75" s="22">
        <v>126</v>
      </c>
      <c r="L75" s="139">
        <f t="shared" ref="L75:L77" si="33">+K75/$K$73*100</f>
        <v>5.5642159092414566E-2</v>
      </c>
      <c r="M75" s="22">
        <v>191</v>
      </c>
      <c r="N75" s="139">
        <f t="shared" ref="N75:N77" si="34">+M75/$M$73*100</f>
        <v>3.7714538460930896E-2</v>
      </c>
      <c r="O75" s="11" t="s">
        <v>21</v>
      </c>
      <c r="P75" s="11" t="s">
        <v>21</v>
      </c>
      <c r="Q75" s="190" t="s">
        <v>82</v>
      </c>
    </row>
    <row r="76" spans="2:17" ht="18.95" customHeight="1" x14ac:dyDescent="0.25">
      <c r="B76" s="161" t="s">
        <v>320</v>
      </c>
      <c r="C76" s="11" t="s">
        <v>21</v>
      </c>
      <c r="D76" s="11" t="s">
        <v>21</v>
      </c>
      <c r="E76" s="172">
        <v>96897</v>
      </c>
      <c r="F76" s="150">
        <f t="shared" ref="F76" si="35">+E76/$E$73*100</f>
        <v>99.600148017186442</v>
      </c>
      <c r="G76" s="22">
        <v>768698</v>
      </c>
      <c r="H76" s="139">
        <f t="shared" si="32"/>
        <v>99.467143537400887</v>
      </c>
      <c r="I76" s="11" t="s">
        <v>21</v>
      </c>
      <c r="J76" s="11" t="s">
        <v>21</v>
      </c>
      <c r="K76" s="22">
        <v>226110</v>
      </c>
      <c r="L76" s="139">
        <f t="shared" si="33"/>
        <v>99.851179304649648</v>
      </c>
      <c r="M76" s="22">
        <v>505993</v>
      </c>
      <c r="N76" s="139">
        <f t="shared" si="34"/>
        <v>99.912525965768623</v>
      </c>
      <c r="O76" s="11" t="s">
        <v>21</v>
      </c>
      <c r="P76" s="11" t="s">
        <v>21</v>
      </c>
      <c r="Q76" s="190" t="s">
        <v>84</v>
      </c>
    </row>
    <row r="77" spans="2:17" ht="18.95" customHeight="1" thickBot="1" x14ac:dyDescent="0.3">
      <c r="B77" s="161" t="s">
        <v>321</v>
      </c>
      <c r="C77" s="136" t="s">
        <v>21</v>
      </c>
      <c r="D77" s="136" t="s">
        <v>21</v>
      </c>
      <c r="E77" s="179" t="s">
        <v>168</v>
      </c>
      <c r="F77" s="211" t="s">
        <v>168</v>
      </c>
      <c r="G77" s="179" t="s">
        <v>168</v>
      </c>
      <c r="H77" s="211" t="s">
        <v>168</v>
      </c>
      <c r="I77" s="136" t="s">
        <v>21</v>
      </c>
      <c r="J77" s="136" t="s">
        <v>21</v>
      </c>
      <c r="K77" s="135">
        <v>65</v>
      </c>
      <c r="L77" s="145">
        <f t="shared" si="33"/>
        <v>2.870428842069005E-2</v>
      </c>
      <c r="M77" s="135">
        <v>1</v>
      </c>
      <c r="N77" s="145">
        <f t="shared" si="34"/>
        <v>1.9745831654937641E-4</v>
      </c>
      <c r="O77" s="136" t="s">
        <v>21</v>
      </c>
      <c r="P77" s="136" t="s">
        <v>21</v>
      </c>
      <c r="Q77" s="174" t="s">
        <v>86</v>
      </c>
    </row>
    <row r="78" spans="2:17" ht="27.75" customHeight="1" x14ac:dyDescent="0.25">
      <c r="B78" s="386" t="s">
        <v>337</v>
      </c>
      <c r="C78" s="386"/>
      <c r="D78" s="386"/>
      <c r="E78" s="386"/>
      <c r="F78" s="386"/>
      <c r="G78" s="386"/>
      <c r="H78" s="386"/>
      <c r="I78" s="20"/>
      <c r="J78" s="387" t="s">
        <v>336</v>
      </c>
      <c r="K78" s="387"/>
      <c r="L78" s="387"/>
      <c r="M78" s="387"/>
      <c r="N78" s="387"/>
      <c r="O78" s="387"/>
      <c r="P78" s="387"/>
      <c r="Q78" s="387"/>
    </row>
  </sheetData>
  <mergeCells count="63">
    <mergeCell ref="O32:P32"/>
    <mergeCell ref="B78:H78"/>
    <mergeCell ref="J78:Q78"/>
    <mergeCell ref="O57:P57"/>
    <mergeCell ref="C58:D58"/>
    <mergeCell ref="E58:F58"/>
    <mergeCell ref="G58:H58"/>
    <mergeCell ref="Q57:Q59"/>
    <mergeCell ref="I58:J58"/>
    <mergeCell ref="K58:L58"/>
    <mergeCell ref="M58:N58"/>
    <mergeCell ref="O58:P58"/>
    <mergeCell ref="G57:H57"/>
    <mergeCell ref="C57:D57"/>
    <mergeCell ref="I57:J57"/>
    <mergeCell ref="K57:L57"/>
    <mergeCell ref="E57:F57"/>
    <mergeCell ref="B31:B33"/>
    <mergeCell ref="B57:B59"/>
    <mergeCell ref="B52:H52"/>
    <mergeCell ref="B53:Q53"/>
    <mergeCell ref="B54:Q54"/>
    <mergeCell ref="M57:N57"/>
    <mergeCell ref="J52:Q52"/>
    <mergeCell ref="O31:P31"/>
    <mergeCell ref="C32:D32"/>
    <mergeCell ref="E32:F32"/>
    <mergeCell ref="G32:H32"/>
    <mergeCell ref="I32:J32"/>
    <mergeCell ref="Q31:Q33"/>
    <mergeCell ref="M31:N31"/>
    <mergeCell ref="G56:L56"/>
    <mergeCell ref="G30:L30"/>
    <mergeCell ref="C31:D31"/>
    <mergeCell ref="E31:F31"/>
    <mergeCell ref="G31:H31"/>
    <mergeCell ref="I31:J31"/>
    <mergeCell ref="K31:L31"/>
    <mergeCell ref="K32:L32"/>
    <mergeCell ref="M32:N32"/>
    <mergeCell ref="M6:N6"/>
    <mergeCell ref="O6:P6"/>
    <mergeCell ref="B27:Q27"/>
    <mergeCell ref="B28:Q28"/>
    <mergeCell ref="B5:B7"/>
    <mergeCell ref="Q5:Q7"/>
    <mergeCell ref="B26:H26"/>
    <mergeCell ref="J26:Q26"/>
    <mergeCell ref="C6:D6"/>
    <mergeCell ref="E6:F6"/>
    <mergeCell ref="G6:H6"/>
    <mergeCell ref="I6:J6"/>
    <mergeCell ref="K6:L6"/>
    <mergeCell ref="G4:L4"/>
    <mergeCell ref="B1:Q1"/>
    <mergeCell ref="B2:Q2"/>
    <mergeCell ref="C5:D5"/>
    <mergeCell ref="E5:F5"/>
    <mergeCell ref="G5:H5"/>
    <mergeCell ref="I5:J5"/>
    <mergeCell ref="K5:L5"/>
    <mergeCell ref="M5:N5"/>
    <mergeCell ref="O5:P5"/>
  </mergeCells>
  <printOptions horizontalCentered="1"/>
  <pageMargins left="0.7" right="0.7" top="0.75" bottom="0.75" header="0.3" footer="0.3"/>
  <pageSetup paperSize="9" scale="94" orientation="landscape" horizontalDpi="300" verticalDpi="300" r:id="rId1"/>
  <rowBreaks count="2" manualBreakCount="2">
    <brk id="26" min="1" max="16" man="1"/>
    <brk id="52" min="1" max="16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74"/>
  <sheetViews>
    <sheetView rightToLeft="1" view="pageBreakPreview" topLeftCell="A79" zoomScaleNormal="100" zoomScaleSheetLayoutView="100" workbookViewId="0">
      <selection activeCell="L34" sqref="L34"/>
    </sheetView>
  </sheetViews>
  <sheetFormatPr defaultRowHeight="15" x14ac:dyDescent="0.25"/>
  <cols>
    <col min="1" max="1" width="2.5703125" customWidth="1"/>
    <col min="2" max="2" width="13.140625" customWidth="1"/>
    <col min="3" max="3" width="6.140625" style="18" customWidth="1"/>
    <col min="4" max="4" width="2.85546875" style="18" bestFit="1" customWidth="1"/>
    <col min="5" max="5" width="10.28515625" style="18" bestFit="1" customWidth="1"/>
    <col min="6" max="6" width="7" style="18" customWidth="1"/>
    <col min="7" max="7" width="12.42578125" style="18" customWidth="1"/>
    <col min="8" max="8" width="7" style="18" customWidth="1"/>
    <col min="9" max="9" width="11.7109375" style="18" bestFit="1" customWidth="1"/>
    <col min="10" max="10" width="7.28515625" style="18" bestFit="1" customWidth="1"/>
    <col min="11" max="11" width="11.7109375" style="18" bestFit="1" customWidth="1"/>
    <col min="12" max="12" width="7" style="18" bestFit="1" customWidth="1"/>
    <col min="13" max="13" width="12" style="18" customWidth="1"/>
    <col min="14" max="14" width="7.140625" style="18" customWidth="1"/>
    <col min="15" max="15" width="5.7109375" style="18" customWidth="1"/>
    <col min="16" max="16" width="4.28515625" style="18" customWidth="1"/>
    <col min="17" max="17" width="19.42578125" customWidth="1"/>
    <col min="18" max="18" width="14.5703125" customWidth="1"/>
  </cols>
  <sheetData>
    <row r="1" spans="2:19" s="35" customFormat="1" ht="21" x14ac:dyDescent="0.45">
      <c r="B1" s="388" t="s">
        <v>211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6"/>
      <c r="S1" s="36"/>
    </row>
    <row r="2" spans="2:19" s="35" customFormat="1" ht="18.75" x14ac:dyDescent="0.3">
      <c r="B2" s="389" t="s">
        <v>212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6"/>
      <c r="S2" s="36"/>
    </row>
    <row r="3" spans="2:19" x14ac:dyDescent="0.25"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8"/>
      <c r="R3" s="1"/>
    </row>
    <row r="4" spans="2:19" ht="20.25" x14ac:dyDescent="0.25">
      <c r="B4" s="8"/>
      <c r="C4" s="120"/>
      <c r="D4" s="120"/>
      <c r="E4" s="120"/>
      <c r="F4" s="120"/>
      <c r="G4" s="351" t="s">
        <v>285</v>
      </c>
      <c r="H4" s="351"/>
      <c r="I4" s="351"/>
      <c r="J4" s="351"/>
      <c r="K4" s="351"/>
      <c r="L4" s="351"/>
      <c r="M4" s="120"/>
      <c r="N4" s="120"/>
      <c r="O4" s="120"/>
      <c r="P4" s="120"/>
      <c r="Q4" s="121"/>
    </row>
    <row r="5" spans="2:19" ht="29.25" customHeight="1" x14ac:dyDescent="0.25">
      <c r="B5" s="379" t="s">
        <v>4</v>
      </c>
      <c r="C5" s="381" t="s">
        <v>5</v>
      </c>
      <c r="D5" s="381"/>
      <c r="E5" s="381" t="s">
        <v>6</v>
      </c>
      <c r="F5" s="381"/>
      <c r="G5" s="381" t="s">
        <v>7</v>
      </c>
      <c r="H5" s="381"/>
      <c r="I5" s="381" t="s">
        <v>334</v>
      </c>
      <c r="J5" s="381"/>
      <c r="K5" s="381" t="s">
        <v>9</v>
      </c>
      <c r="L5" s="381"/>
      <c r="M5" s="381" t="s">
        <v>10</v>
      </c>
      <c r="N5" s="381"/>
      <c r="O5" s="384" t="s">
        <v>11</v>
      </c>
      <c r="P5" s="384"/>
      <c r="Q5" s="380" t="s">
        <v>12</v>
      </c>
    </row>
    <row r="6" spans="2:19" ht="15.75" x14ac:dyDescent="0.25">
      <c r="B6" s="379"/>
      <c r="C6" s="382" t="s">
        <v>13</v>
      </c>
      <c r="D6" s="382"/>
      <c r="E6" s="382" t="s">
        <v>14</v>
      </c>
      <c r="F6" s="382"/>
      <c r="G6" s="382" t="s">
        <v>15</v>
      </c>
      <c r="H6" s="382"/>
      <c r="I6" s="382" t="s">
        <v>335</v>
      </c>
      <c r="J6" s="382"/>
      <c r="K6" s="382" t="s">
        <v>17</v>
      </c>
      <c r="L6" s="382"/>
      <c r="M6" s="382" t="s">
        <v>18</v>
      </c>
      <c r="N6" s="382"/>
      <c r="O6" s="385" t="s">
        <v>19</v>
      </c>
      <c r="P6" s="385"/>
      <c r="Q6" s="380"/>
    </row>
    <row r="7" spans="2:19" ht="22.5" x14ac:dyDescent="0.25">
      <c r="B7" s="379"/>
      <c r="C7" s="305" t="s">
        <v>153</v>
      </c>
      <c r="D7" s="306" t="s">
        <v>3</v>
      </c>
      <c r="E7" s="305" t="s">
        <v>153</v>
      </c>
      <c r="F7" s="306" t="s">
        <v>3</v>
      </c>
      <c r="G7" s="305" t="s">
        <v>153</v>
      </c>
      <c r="H7" s="306" t="s">
        <v>3</v>
      </c>
      <c r="I7" s="305" t="s">
        <v>153</v>
      </c>
      <c r="J7" s="306" t="s">
        <v>3</v>
      </c>
      <c r="K7" s="305" t="s">
        <v>153</v>
      </c>
      <c r="L7" s="306" t="s">
        <v>3</v>
      </c>
      <c r="M7" s="305" t="s">
        <v>153</v>
      </c>
      <c r="N7" s="306" t="s">
        <v>3</v>
      </c>
      <c r="O7" s="305" t="s">
        <v>153</v>
      </c>
      <c r="P7" s="306" t="s">
        <v>3</v>
      </c>
      <c r="Q7" s="380"/>
    </row>
    <row r="8" spans="2:19" ht="24.95" customHeight="1" x14ac:dyDescent="0.25">
      <c r="B8" s="86" t="s">
        <v>20</v>
      </c>
      <c r="C8" s="60" t="s">
        <v>21</v>
      </c>
      <c r="D8" s="60"/>
      <c r="E8" s="123">
        <f>SUM(E9:E18)</f>
        <v>769619</v>
      </c>
      <c r="F8" s="124">
        <f>SUM(F9:F18)</f>
        <v>100</v>
      </c>
      <c r="G8" s="123">
        <f t="shared" ref="G8:N8" si="0">SUM(G9:G17)</f>
        <v>11484656</v>
      </c>
      <c r="H8" s="124">
        <f t="shared" si="0"/>
        <v>100</v>
      </c>
      <c r="I8" s="123">
        <f>SUM(I9:I18)</f>
        <v>2101256</v>
      </c>
      <c r="J8" s="124">
        <f>SUM(J9:J18)</f>
        <v>100.00000000000001</v>
      </c>
      <c r="K8" s="123">
        <f t="shared" si="0"/>
        <v>1953628</v>
      </c>
      <c r="L8" s="124">
        <f t="shared" si="0"/>
        <v>100</v>
      </c>
      <c r="M8" s="123">
        <f t="shared" si="0"/>
        <v>2422058.9984000763</v>
      </c>
      <c r="N8" s="124">
        <f t="shared" si="0"/>
        <v>100</v>
      </c>
      <c r="O8" s="60" t="s">
        <v>21</v>
      </c>
      <c r="P8" s="60"/>
      <c r="Q8" s="86" t="s">
        <v>22</v>
      </c>
    </row>
    <row r="9" spans="2:19" ht="31.5" customHeight="1" x14ac:dyDescent="0.25">
      <c r="B9" s="162" t="s">
        <v>87</v>
      </c>
      <c r="C9" s="8" t="s">
        <v>21</v>
      </c>
      <c r="D9" s="8" t="s">
        <v>21</v>
      </c>
      <c r="E9" s="20">
        <v>62313</v>
      </c>
      <c r="F9" s="117">
        <f>+E9/$E$8*100</f>
        <v>8.0966036441408029</v>
      </c>
      <c r="G9" s="132">
        <v>471579</v>
      </c>
      <c r="H9" s="117">
        <f t="shared" ref="H9:H17" si="1">+G9/$G$8*100</f>
        <v>4.106165652676057</v>
      </c>
      <c r="I9" s="20">
        <v>49483.695884871522</v>
      </c>
      <c r="J9" s="117">
        <f>+I9/$I$8*100</f>
        <v>2.3549579815534862</v>
      </c>
      <c r="K9" s="23">
        <v>44063</v>
      </c>
      <c r="L9" s="117">
        <f>+K9/$K$8*100</f>
        <v>2.2554447417829802</v>
      </c>
      <c r="M9" s="23">
        <v>127820.49269868326</v>
      </c>
      <c r="N9" s="117">
        <f>+M9/$M$8*100</f>
        <v>5.2773484371403345</v>
      </c>
      <c r="O9" s="8" t="s">
        <v>21</v>
      </c>
      <c r="P9" s="8" t="s">
        <v>21</v>
      </c>
      <c r="Q9" s="25" t="s">
        <v>88</v>
      </c>
    </row>
    <row r="10" spans="2:19" ht="24.95" customHeight="1" x14ac:dyDescent="0.25">
      <c r="B10" s="162" t="s">
        <v>89</v>
      </c>
      <c r="C10" s="8" t="s">
        <v>21</v>
      </c>
      <c r="D10" s="8" t="s">
        <v>21</v>
      </c>
      <c r="E10" s="20">
        <v>58559</v>
      </c>
      <c r="F10" s="117">
        <f t="shared" ref="F10:F18" si="2">+E10/$E$8*100</f>
        <v>7.6088298235880352</v>
      </c>
      <c r="G10" s="132">
        <v>1329429</v>
      </c>
      <c r="H10" s="117">
        <f t="shared" si="1"/>
        <v>11.575697173689834</v>
      </c>
      <c r="I10" s="20">
        <v>96541.581365040634</v>
      </c>
      <c r="J10" s="117">
        <f t="shared" ref="J10:J18" si="3">+I10/$I$8*100</f>
        <v>4.5944702294742115</v>
      </c>
      <c r="K10" s="23">
        <v>169381</v>
      </c>
      <c r="L10" s="117">
        <f t="shared" ref="L10:L17" si="4">+K10/$K$8*100</f>
        <v>8.6700743437338126</v>
      </c>
      <c r="M10" s="23">
        <v>287150.82542556222</v>
      </c>
      <c r="N10" s="117">
        <f t="shared" ref="N10:N17" si="5">+M10/$M$8*100</f>
        <v>11.855649495542577</v>
      </c>
      <c r="O10" s="8" t="s">
        <v>21</v>
      </c>
      <c r="P10" s="8" t="s">
        <v>21</v>
      </c>
      <c r="Q10" s="25" t="s">
        <v>90</v>
      </c>
    </row>
    <row r="11" spans="2:19" ht="36" x14ac:dyDescent="0.25">
      <c r="B11" s="162" t="s">
        <v>91</v>
      </c>
      <c r="C11" s="8" t="s">
        <v>21</v>
      </c>
      <c r="D11" s="8" t="s">
        <v>21</v>
      </c>
      <c r="E11" s="20">
        <v>47713</v>
      </c>
      <c r="F11" s="117">
        <f t="shared" si="2"/>
        <v>6.1995610815221553</v>
      </c>
      <c r="G11" s="132">
        <v>1333517</v>
      </c>
      <c r="H11" s="117">
        <f t="shared" si="1"/>
        <v>11.611292493218778</v>
      </c>
      <c r="I11" s="20">
        <v>76515.772325481128</v>
      </c>
      <c r="J11" s="117">
        <f t="shared" si="3"/>
        <v>3.641430283862658</v>
      </c>
      <c r="K11" s="23">
        <v>102517</v>
      </c>
      <c r="L11" s="117">
        <f t="shared" si="4"/>
        <v>5.247518974953266</v>
      </c>
      <c r="M11" s="23">
        <v>184365.99606421305</v>
      </c>
      <c r="N11" s="117">
        <f t="shared" si="5"/>
        <v>7.6119531434204735</v>
      </c>
      <c r="O11" s="8" t="s">
        <v>21</v>
      </c>
      <c r="P11" s="8" t="s">
        <v>21</v>
      </c>
      <c r="Q11" s="25" t="s">
        <v>92</v>
      </c>
    </row>
    <row r="12" spans="2:19" ht="24.95" customHeight="1" x14ac:dyDescent="0.25">
      <c r="B12" s="162" t="s">
        <v>93</v>
      </c>
      <c r="C12" s="8" t="s">
        <v>21</v>
      </c>
      <c r="D12" s="8" t="s">
        <v>21</v>
      </c>
      <c r="E12" s="20">
        <v>49514</v>
      </c>
      <c r="F12" s="117">
        <f t="shared" si="2"/>
        <v>6.4335729757191542</v>
      </c>
      <c r="G12" s="132">
        <v>989622</v>
      </c>
      <c r="H12" s="117">
        <f t="shared" si="1"/>
        <v>8.6169058960059406</v>
      </c>
      <c r="I12" s="20">
        <v>50405.387856181696</v>
      </c>
      <c r="J12" s="117">
        <f t="shared" si="3"/>
        <v>2.3988218406601431</v>
      </c>
      <c r="K12" s="23">
        <v>96282</v>
      </c>
      <c r="L12" s="117">
        <f t="shared" si="4"/>
        <v>4.9283691675180741</v>
      </c>
      <c r="M12" s="23">
        <v>82002.509213943442</v>
      </c>
      <c r="N12" s="117">
        <f t="shared" si="5"/>
        <v>3.3856528378586694</v>
      </c>
      <c r="O12" s="8" t="s">
        <v>21</v>
      </c>
      <c r="P12" s="8" t="s">
        <v>21</v>
      </c>
      <c r="Q12" s="25" t="s">
        <v>94</v>
      </c>
    </row>
    <row r="13" spans="2:19" ht="24" x14ac:dyDescent="0.25">
      <c r="B13" s="162" t="s">
        <v>95</v>
      </c>
      <c r="C13" s="8" t="s">
        <v>21</v>
      </c>
      <c r="D13" s="8" t="s">
        <v>21</v>
      </c>
      <c r="E13" s="20">
        <v>216312</v>
      </c>
      <c r="F13" s="117">
        <f t="shared" si="2"/>
        <v>28.106374712682509</v>
      </c>
      <c r="G13" s="132">
        <v>4248796</v>
      </c>
      <c r="H13" s="117">
        <f t="shared" si="1"/>
        <v>36.995413706775373</v>
      </c>
      <c r="I13" s="20">
        <v>92253.537934026564</v>
      </c>
      <c r="J13" s="117">
        <f t="shared" si="3"/>
        <v>4.3903997387289584</v>
      </c>
      <c r="K13" s="23">
        <v>183432</v>
      </c>
      <c r="L13" s="117">
        <f t="shared" si="4"/>
        <v>9.3893003171535216</v>
      </c>
      <c r="M13" s="23">
        <v>221247.16070589595</v>
      </c>
      <c r="N13" s="117">
        <f t="shared" si="5"/>
        <v>9.1346726422454498</v>
      </c>
      <c r="O13" s="8" t="s">
        <v>21</v>
      </c>
      <c r="P13" s="8" t="s">
        <v>21</v>
      </c>
      <c r="Q13" s="25" t="s">
        <v>96</v>
      </c>
    </row>
    <row r="14" spans="2:19" ht="36" x14ac:dyDescent="0.25">
      <c r="B14" s="162" t="s">
        <v>97</v>
      </c>
      <c r="C14" s="8" t="s">
        <v>21</v>
      </c>
      <c r="D14" s="8" t="s">
        <v>21</v>
      </c>
      <c r="E14" s="20">
        <v>11396</v>
      </c>
      <c r="F14" s="117">
        <f t="shared" si="2"/>
        <v>1.4807326742193216</v>
      </c>
      <c r="G14" s="132">
        <v>577896</v>
      </c>
      <c r="H14" s="117">
        <f t="shared" si="1"/>
        <v>5.0318964712569541</v>
      </c>
      <c r="I14" s="20">
        <v>424469.38060687465</v>
      </c>
      <c r="J14" s="117">
        <f t="shared" si="3"/>
        <v>20.200745678150337</v>
      </c>
      <c r="K14" s="23">
        <v>24334</v>
      </c>
      <c r="L14" s="117">
        <f t="shared" si="4"/>
        <v>1.2455800183044061</v>
      </c>
      <c r="M14" s="23">
        <v>5411.7311347570931</v>
      </c>
      <c r="N14" s="117">
        <f t="shared" si="5"/>
        <v>0.22343514911618112</v>
      </c>
      <c r="O14" s="8" t="s">
        <v>21</v>
      </c>
      <c r="P14" s="8" t="s">
        <v>21</v>
      </c>
      <c r="Q14" s="25" t="s">
        <v>98</v>
      </c>
      <c r="R14" s="147">
        <v>1257255</v>
      </c>
    </row>
    <row r="15" spans="2:19" ht="24" x14ac:dyDescent="0.25">
      <c r="B15" s="162" t="s">
        <v>99</v>
      </c>
      <c r="C15" s="8" t="s">
        <v>21</v>
      </c>
      <c r="D15" s="8" t="s">
        <v>21</v>
      </c>
      <c r="E15" s="151" t="s">
        <v>168</v>
      </c>
      <c r="F15" s="210" t="s">
        <v>168</v>
      </c>
      <c r="G15" s="151" t="s">
        <v>168</v>
      </c>
      <c r="H15" s="210" t="s">
        <v>168</v>
      </c>
      <c r="I15" s="20">
        <v>94996.386169932564</v>
      </c>
      <c r="J15" s="117">
        <f t="shared" si="3"/>
        <v>4.5209334878726137</v>
      </c>
      <c r="K15" s="23">
        <v>669005</v>
      </c>
      <c r="L15" s="117">
        <f t="shared" si="4"/>
        <v>34.244236876211851</v>
      </c>
      <c r="M15" s="23">
        <v>442055.04313595989</v>
      </c>
      <c r="N15" s="117">
        <f t="shared" si="5"/>
        <v>18.251208720677955</v>
      </c>
      <c r="O15" s="8" t="s">
        <v>21</v>
      </c>
      <c r="P15" s="8" t="s">
        <v>21</v>
      </c>
      <c r="Q15" s="25" t="s">
        <v>100</v>
      </c>
      <c r="R15" s="147">
        <v>2991541</v>
      </c>
    </row>
    <row r="16" spans="2:19" ht="36" x14ac:dyDescent="0.25">
      <c r="B16" s="162" t="s">
        <v>101</v>
      </c>
      <c r="C16" s="8" t="s">
        <v>21</v>
      </c>
      <c r="D16" s="8" t="s">
        <v>21</v>
      </c>
      <c r="E16" s="20">
        <v>45429</v>
      </c>
      <c r="F16" s="117">
        <f t="shared" si="2"/>
        <v>5.9027908614522246</v>
      </c>
      <c r="G16" s="132">
        <v>277321</v>
      </c>
      <c r="H16" s="117">
        <f t="shared" si="1"/>
        <v>2.414708807995642</v>
      </c>
      <c r="I16" s="20">
        <v>120401.54112719739</v>
      </c>
      <c r="J16" s="117">
        <f t="shared" si="3"/>
        <v>5.7299796468015982</v>
      </c>
      <c r="K16" s="23">
        <v>295145</v>
      </c>
      <c r="L16" s="117">
        <f t="shared" si="4"/>
        <v>15.107533266312728</v>
      </c>
      <c r="M16" s="23">
        <v>280153.41297409445</v>
      </c>
      <c r="N16" s="117">
        <f t="shared" si="5"/>
        <v>11.566746027208815</v>
      </c>
      <c r="O16" s="8" t="s">
        <v>21</v>
      </c>
      <c r="P16" s="8" t="s">
        <v>21</v>
      </c>
      <c r="Q16" s="25" t="s">
        <v>102</v>
      </c>
      <c r="R16" s="147">
        <f>SUM(R14:R15)</f>
        <v>4248796</v>
      </c>
    </row>
    <row r="17" spans="2:19" ht="24" x14ac:dyDescent="0.25">
      <c r="B17" s="162" t="s">
        <v>103</v>
      </c>
      <c r="C17" s="8" t="s">
        <v>21</v>
      </c>
      <c r="D17" s="8" t="s">
        <v>21</v>
      </c>
      <c r="E17" s="20">
        <v>274229</v>
      </c>
      <c r="F17" s="117">
        <f t="shared" si="2"/>
        <v>35.631786637284165</v>
      </c>
      <c r="G17" s="132">
        <v>2256496</v>
      </c>
      <c r="H17" s="117">
        <f t="shared" si="1"/>
        <v>19.647919798381423</v>
      </c>
      <c r="I17" s="20">
        <v>836297.57498760533</v>
      </c>
      <c r="J17" s="117">
        <f t="shared" si="3"/>
        <v>39.799889922389532</v>
      </c>
      <c r="K17" s="23">
        <v>369469</v>
      </c>
      <c r="L17" s="117">
        <f t="shared" si="4"/>
        <v>18.911942294029366</v>
      </c>
      <c r="M17" s="23">
        <v>791851.82704696688</v>
      </c>
      <c r="N17" s="117">
        <f t="shared" si="5"/>
        <v>32.693333546789539</v>
      </c>
      <c r="O17" s="8" t="s">
        <v>21</v>
      </c>
      <c r="P17" s="8" t="s">
        <v>21</v>
      </c>
      <c r="Q17" s="25" t="s">
        <v>104</v>
      </c>
    </row>
    <row r="18" spans="2:19" ht="15.75" thickBot="1" x14ac:dyDescent="0.3">
      <c r="B18" s="275" t="s">
        <v>299</v>
      </c>
      <c r="C18" s="116" t="s">
        <v>21</v>
      </c>
      <c r="D18" s="116" t="s">
        <v>21</v>
      </c>
      <c r="E18" s="115">
        <v>4154</v>
      </c>
      <c r="F18" s="126">
        <f t="shared" si="2"/>
        <v>0.53974758939163403</v>
      </c>
      <c r="G18" s="179" t="s">
        <v>168</v>
      </c>
      <c r="H18" s="211" t="s">
        <v>168</v>
      </c>
      <c r="I18" s="115">
        <v>259891.14174278878</v>
      </c>
      <c r="J18" s="126">
        <f t="shared" si="3"/>
        <v>12.368371190506478</v>
      </c>
      <c r="K18" s="179" t="s">
        <v>168</v>
      </c>
      <c r="L18" s="211" t="s">
        <v>168</v>
      </c>
      <c r="M18" s="179" t="s">
        <v>168</v>
      </c>
      <c r="N18" s="211" t="s">
        <v>168</v>
      </c>
      <c r="O18" s="116" t="s">
        <v>21</v>
      </c>
      <c r="P18" s="116" t="s">
        <v>21</v>
      </c>
      <c r="Q18" s="261" t="s">
        <v>300</v>
      </c>
    </row>
    <row r="19" spans="2:19" ht="30" customHeight="1" x14ac:dyDescent="0.25">
      <c r="B19" s="390" t="s">
        <v>338</v>
      </c>
      <c r="C19" s="390"/>
      <c r="D19" s="390"/>
      <c r="E19" s="390"/>
      <c r="F19" s="390"/>
      <c r="G19" s="390"/>
      <c r="H19" s="390"/>
      <c r="I19" s="326"/>
      <c r="J19" s="391" t="s">
        <v>336</v>
      </c>
      <c r="K19" s="391"/>
      <c r="L19" s="391"/>
      <c r="M19" s="391"/>
      <c r="N19" s="391"/>
      <c r="O19" s="391"/>
      <c r="P19" s="391"/>
      <c r="Q19" s="391"/>
    </row>
    <row r="20" spans="2:19" s="134" customFormat="1" ht="21" x14ac:dyDescent="0.45">
      <c r="B20" s="388" t="s">
        <v>213</v>
      </c>
      <c r="C20" s="388"/>
      <c r="D20" s="388"/>
      <c r="E20" s="388"/>
      <c r="F20" s="388"/>
      <c r="G20" s="388"/>
      <c r="H20" s="388"/>
      <c r="I20" s="388"/>
      <c r="J20" s="388"/>
      <c r="K20" s="388"/>
      <c r="L20" s="388"/>
      <c r="M20" s="388"/>
      <c r="N20" s="388"/>
      <c r="O20" s="388"/>
      <c r="P20" s="388"/>
      <c r="Q20" s="388"/>
      <c r="R20" s="133"/>
      <c r="S20" s="133"/>
    </row>
    <row r="21" spans="2:19" s="134" customFormat="1" ht="18.75" x14ac:dyDescent="0.3">
      <c r="B21" s="389" t="s">
        <v>214</v>
      </c>
      <c r="C21" s="389"/>
      <c r="D21" s="389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89"/>
      <c r="P21" s="389"/>
      <c r="Q21" s="389"/>
      <c r="R21" s="133"/>
      <c r="S21" s="133"/>
    </row>
    <row r="22" spans="2:19" s="35" customFormat="1" ht="18.75" x14ac:dyDescent="0.3">
      <c r="B22" s="176"/>
      <c r="C22" s="176"/>
      <c r="D22" s="176"/>
      <c r="E22" s="176"/>
      <c r="F22" s="176"/>
      <c r="G22" s="176"/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36"/>
      <c r="S22" s="36"/>
    </row>
    <row r="23" spans="2:19" x14ac:dyDescent="0.25">
      <c r="B23" s="118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8"/>
      <c r="R23" s="1"/>
    </row>
    <row r="24" spans="2:19" ht="15.75" customHeight="1" x14ac:dyDescent="0.25">
      <c r="B24" s="8"/>
      <c r="C24" s="120"/>
      <c r="D24" s="120"/>
      <c r="E24" s="120"/>
      <c r="F24" s="120"/>
      <c r="G24" s="351" t="s">
        <v>157</v>
      </c>
      <c r="H24" s="351"/>
      <c r="I24" s="351"/>
      <c r="J24" s="351"/>
      <c r="K24" s="351"/>
      <c r="L24" s="351"/>
      <c r="M24" s="120"/>
      <c r="N24" s="120"/>
      <c r="O24" s="120"/>
      <c r="P24" s="120"/>
      <c r="Q24" s="121"/>
    </row>
    <row r="25" spans="2:19" ht="26.25" customHeight="1" x14ac:dyDescent="0.25">
      <c r="B25" s="379" t="s">
        <v>4</v>
      </c>
      <c r="C25" s="381" t="s">
        <v>5</v>
      </c>
      <c r="D25" s="381"/>
      <c r="E25" s="381" t="s">
        <v>6</v>
      </c>
      <c r="F25" s="381"/>
      <c r="G25" s="381" t="s">
        <v>7</v>
      </c>
      <c r="H25" s="381"/>
      <c r="I25" s="381" t="s">
        <v>334</v>
      </c>
      <c r="J25" s="381"/>
      <c r="K25" s="381" t="s">
        <v>9</v>
      </c>
      <c r="L25" s="381"/>
      <c r="M25" s="381" t="s">
        <v>10</v>
      </c>
      <c r="N25" s="381"/>
      <c r="O25" s="384" t="s">
        <v>11</v>
      </c>
      <c r="P25" s="384"/>
      <c r="Q25" s="380" t="s">
        <v>12</v>
      </c>
    </row>
    <row r="26" spans="2:19" ht="15.75" x14ac:dyDescent="0.25">
      <c r="B26" s="379"/>
      <c r="C26" s="382" t="s">
        <v>13</v>
      </c>
      <c r="D26" s="382"/>
      <c r="E26" s="382" t="s">
        <v>14</v>
      </c>
      <c r="F26" s="382"/>
      <c r="G26" s="382" t="s">
        <v>15</v>
      </c>
      <c r="H26" s="382"/>
      <c r="I26" s="382" t="s">
        <v>335</v>
      </c>
      <c r="J26" s="382"/>
      <c r="K26" s="382" t="s">
        <v>17</v>
      </c>
      <c r="L26" s="382"/>
      <c r="M26" s="382" t="s">
        <v>18</v>
      </c>
      <c r="N26" s="382"/>
      <c r="O26" s="385" t="s">
        <v>19</v>
      </c>
      <c r="P26" s="385"/>
      <c r="Q26" s="380"/>
    </row>
    <row r="27" spans="2:19" ht="22.5" x14ac:dyDescent="0.25">
      <c r="B27" s="379"/>
      <c r="C27" s="305" t="s">
        <v>153</v>
      </c>
      <c r="D27" s="306" t="s">
        <v>3</v>
      </c>
      <c r="E27" s="305" t="s">
        <v>153</v>
      </c>
      <c r="F27" s="306" t="s">
        <v>3</v>
      </c>
      <c r="G27" s="305" t="s">
        <v>153</v>
      </c>
      <c r="H27" s="306" t="s">
        <v>3</v>
      </c>
      <c r="I27" s="305" t="s">
        <v>153</v>
      </c>
      <c r="J27" s="306" t="s">
        <v>3</v>
      </c>
      <c r="K27" s="305" t="s">
        <v>153</v>
      </c>
      <c r="L27" s="306" t="s">
        <v>3</v>
      </c>
      <c r="M27" s="305" t="s">
        <v>153</v>
      </c>
      <c r="N27" s="306" t="s">
        <v>3</v>
      </c>
      <c r="O27" s="305" t="s">
        <v>153</v>
      </c>
      <c r="P27" s="306" t="s">
        <v>3</v>
      </c>
      <c r="Q27" s="380"/>
    </row>
    <row r="28" spans="2:19" ht="24.95" customHeight="1" x14ac:dyDescent="0.25">
      <c r="B28" s="86" t="s">
        <v>20</v>
      </c>
      <c r="C28" s="60" t="s">
        <v>21</v>
      </c>
      <c r="D28" s="60"/>
      <c r="E28" s="123">
        <f>SUM(E29:E38)</f>
        <v>608148</v>
      </c>
      <c r="F28" s="124">
        <f>SUM(F29:F38)</f>
        <v>99.999999999999986</v>
      </c>
      <c r="G28" s="123">
        <f t="shared" ref="G28:N28" si="6">SUM(G29:G37)</f>
        <v>9895479</v>
      </c>
      <c r="H28" s="124">
        <f t="shared" si="6"/>
        <v>100</v>
      </c>
      <c r="I28" s="123">
        <f>SUM(I29:I38)</f>
        <v>1776194</v>
      </c>
      <c r="J28" s="124">
        <f>SUM(J29:J38)</f>
        <v>100</v>
      </c>
      <c r="K28" s="123">
        <f t="shared" si="6"/>
        <v>1692859</v>
      </c>
      <c r="L28" s="124">
        <f t="shared" si="6"/>
        <v>99.999999999999986</v>
      </c>
      <c r="M28" s="123">
        <f t="shared" si="6"/>
        <v>1765386.4145079076</v>
      </c>
      <c r="N28" s="124">
        <f t="shared" si="6"/>
        <v>100</v>
      </c>
      <c r="O28" s="60" t="s">
        <v>21</v>
      </c>
      <c r="P28" s="60" t="s">
        <v>21</v>
      </c>
      <c r="Q28" s="138" t="s">
        <v>22</v>
      </c>
    </row>
    <row r="29" spans="2:19" ht="24.95" customHeight="1" x14ac:dyDescent="0.25">
      <c r="B29" s="162" t="s">
        <v>87</v>
      </c>
      <c r="C29" s="8" t="s">
        <v>21</v>
      </c>
      <c r="D29" s="8" t="s">
        <v>21</v>
      </c>
      <c r="E29" s="20">
        <v>48877</v>
      </c>
      <c r="F29" s="117">
        <f>+E29/$E$28*100</f>
        <v>8.03702388234443</v>
      </c>
      <c r="G29" s="132">
        <v>444129</v>
      </c>
      <c r="H29" s="117">
        <f>+G29/$G$28*100</f>
        <v>4.4882011269995115</v>
      </c>
      <c r="I29" s="20">
        <v>45072.749647530385</v>
      </c>
      <c r="J29" s="117">
        <f>+I29/$I$28*100</f>
        <v>2.5376028546166909</v>
      </c>
      <c r="K29" s="23">
        <v>37576</v>
      </c>
      <c r="L29" s="117">
        <f>+K29/$K$28*100</f>
        <v>2.2196768898059438</v>
      </c>
      <c r="M29" s="23">
        <v>108917.65564235047</v>
      </c>
      <c r="N29" s="117">
        <f>+M29/$M$28*100</f>
        <v>6.1696212651953992</v>
      </c>
      <c r="O29" s="8" t="s">
        <v>21</v>
      </c>
      <c r="P29" s="8" t="s">
        <v>21</v>
      </c>
      <c r="Q29" s="25" t="s">
        <v>88</v>
      </c>
    </row>
    <row r="30" spans="2:19" ht="24.95" customHeight="1" x14ac:dyDescent="0.25">
      <c r="B30" s="162" t="s">
        <v>89</v>
      </c>
      <c r="C30" s="8" t="s">
        <v>21</v>
      </c>
      <c r="D30" s="8" t="s">
        <v>21</v>
      </c>
      <c r="E30" s="20">
        <v>40168</v>
      </c>
      <c r="F30" s="117">
        <f t="shared" ref="F30:F38" si="7">+E30/$E$28*100</f>
        <v>6.6049711583364576</v>
      </c>
      <c r="G30" s="132">
        <v>1140779</v>
      </c>
      <c r="H30" s="117">
        <f t="shared" ref="H30:H37" si="8">+G30/$G$28*100</f>
        <v>11.528284785405537</v>
      </c>
      <c r="I30" s="20">
        <v>81495.37558696387</v>
      </c>
      <c r="J30" s="117">
        <f t="shared" ref="J30:J38" si="9">+I30/$I$28*100</f>
        <v>4.5882023915723096</v>
      </c>
      <c r="K30" s="23">
        <v>117047</v>
      </c>
      <c r="L30" s="117">
        <f t="shared" ref="L30:L37" si="10">+K30/$K$28*100</f>
        <v>6.9141611912155705</v>
      </c>
      <c r="M30" s="23">
        <v>123900.5910441232</v>
      </c>
      <c r="N30" s="117">
        <f t="shared" ref="N30:N37" si="11">+M30/$M$28*100</f>
        <v>7.0183269807624447</v>
      </c>
      <c r="O30" s="8" t="s">
        <v>21</v>
      </c>
      <c r="P30" s="8" t="s">
        <v>21</v>
      </c>
      <c r="Q30" s="25" t="s">
        <v>90</v>
      </c>
    </row>
    <row r="31" spans="2:19" ht="36" x14ac:dyDescent="0.25">
      <c r="B31" s="162" t="s">
        <v>91</v>
      </c>
      <c r="C31" s="8" t="s">
        <v>21</v>
      </c>
      <c r="D31" s="8" t="s">
        <v>21</v>
      </c>
      <c r="E31" s="20">
        <v>31478</v>
      </c>
      <c r="F31" s="117">
        <f t="shared" si="7"/>
        <v>5.1760426738228196</v>
      </c>
      <c r="G31" s="132">
        <v>890549</v>
      </c>
      <c r="H31" s="117">
        <f t="shared" si="8"/>
        <v>8.999554240881114</v>
      </c>
      <c r="I31" s="20">
        <v>62217.522802745181</v>
      </c>
      <c r="J31" s="117">
        <f t="shared" si="9"/>
        <v>3.5028562647292572</v>
      </c>
      <c r="K31" s="23">
        <v>85354</v>
      </c>
      <c r="L31" s="117">
        <f t="shared" si="10"/>
        <v>5.0420029075073591</v>
      </c>
      <c r="M31" s="23">
        <v>102909.72716811794</v>
      </c>
      <c r="N31" s="117">
        <f t="shared" si="11"/>
        <v>5.8293032234987203</v>
      </c>
      <c r="O31" s="8" t="s">
        <v>21</v>
      </c>
      <c r="P31" s="8" t="s">
        <v>21</v>
      </c>
      <c r="Q31" s="25" t="s">
        <v>92</v>
      </c>
    </row>
    <row r="32" spans="2:19" ht="24.95" customHeight="1" x14ac:dyDescent="0.25">
      <c r="B32" s="162" t="s">
        <v>93</v>
      </c>
      <c r="C32" s="8" t="s">
        <v>21</v>
      </c>
      <c r="D32" s="8" t="s">
        <v>21</v>
      </c>
      <c r="E32" s="20">
        <v>29349</v>
      </c>
      <c r="F32" s="117">
        <f t="shared" si="7"/>
        <v>4.8259634167998575</v>
      </c>
      <c r="G32" s="132">
        <v>815198</v>
      </c>
      <c r="H32" s="117">
        <f t="shared" si="8"/>
        <v>8.2380852912729132</v>
      </c>
      <c r="I32" s="20">
        <v>26293.925119140556</v>
      </c>
      <c r="J32" s="117">
        <f t="shared" si="9"/>
        <v>1.4803520966257377</v>
      </c>
      <c r="K32" s="23">
        <v>70777</v>
      </c>
      <c r="L32" s="117">
        <f t="shared" si="10"/>
        <v>4.1809152445655542</v>
      </c>
      <c r="M32" s="23">
        <v>49062.824744353231</v>
      </c>
      <c r="N32" s="117">
        <f t="shared" si="11"/>
        <v>2.7791549963880993</v>
      </c>
      <c r="O32" s="8" t="s">
        <v>21</v>
      </c>
      <c r="P32" s="8" t="s">
        <v>21</v>
      </c>
      <c r="Q32" s="25" t="s">
        <v>94</v>
      </c>
      <c r="R32" s="147">
        <v>1232099</v>
      </c>
    </row>
    <row r="33" spans="2:19" ht="24.95" customHeight="1" x14ac:dyDescent="0.25">
      <c r="B33" s="162" t="s">
        <v>95</v>
      </c>
      <c r="C33" s="8" t="s">
        <v>21</v>
      </c>
      <c r="D33" s="8" t="s">
        <v>21</v>
      </c>
      <c r="E33" s="20">
        <v>130519</v>
      </c>
      <c r="F33" s="117">
        <f t="shared" si="7"/>
        <v>21.461716555838382</v>
      </c>
      <c r="G33" s="132">
        <v>3511076</v>
      </c>
      <c r="H33" s="117">
        <f t="shared" si="8"/>
        <v>35.481617413366244</v>
      </c>
      <c r="I33" s="20">
        <v>84830.454353728026</v>
      </c>
      <c r="J33" s="117">
        <f t="shared" si="9"/>
        <v>4.7759678477535692</v>
      </c>
      <c r="K33" s="23">
        <v>141496</v>
      </c>
      <c r="L33" s="117">
        <f t="shared" si="10"/>
        <v>8.3584043325522099</v>
      </c>
      <c r="M33" s="23">
        <v>165122.97013965799</v>
      </c>
      <c r="N33" s="117">
        <f t="shared" si="11"/>
        <v>9.3533613254685193</v>
      </c>
      <c r="O33" s="8" t="s">
        <v>21</v>
      </c>
      <c r="P33" s="8" t="s">
        <v>21</v>
      </c>
      <c r="Q33" s="25" t="s">
        <v>96</v>
      </c>
      <c r="R33" s="147">
        <v>2278977</v>
      </c>
    </row>
    <row r="34" spans="2:19" ht="36" x14ac:dyDescent="0.25">
      <c r="B34" s="162" t="s">
        <v>97</v>
      </c>
      <c r="C34" s="8" t="s">
        <v>21</v>
      </c>
      <c r="D34" s="8" t="s">
        <v>21</v>
      </c>
      <c r="E34" s="20">
        <v>11388</v>
      </c>
      <c r="F34" s="117">
        <f t="shared" si="7"/>
        <v>1.8725704927090117</v>
      </c>
      <c r="G34" s="132">
        <v>569415</v>
      </c>
      <c r="H34" s="117">
        <f t="shared" si="8"/>
        <v>5.7542944611372526</v>
      </c>
      <c r="I34" s="20">
        <v>268760.57725784462</v>
      </c>
      <c r="J34" s="117">
        <f t="shared" si="9"/>
        <v>15.131262534263973</v>
      </c>
      <c r="K34" s="23">
        <v>24334</v>
      </c>
      <c r="L34" s="117">
        <f t="shared" si="10"/>
        <v>1.4374498998439917</v>
      </c>
      <c r="M34" s="23">
        <v>5411.7311347570931</v>
      </c>
      <c r="N34" s="117">
        <f t="shared" si="11"/>
        <v>0.30654654925876867</v>
      </c>
      <c r="O34" s="8" t="s">
        <v>21</v>
      </c>
      <c r="P34" s="8" t="s">
        <v>21</v>
      </c>
      <c r="Q34" s="25" t="s">
        <v>98</v>
      </c>
      <c r="R34" s="147">
        <f>SUM(R32:R33)</f>
        <v>3511076</v>
      </c>
    </row>
    <row r="35" spans="2:19" ht="24" x14ac:dyDescent="0.25">
      <c r="B35" s="162" t="s">
        <v>99</v>
      </c>
      <c r="C35" s="8" t="s">
        <v>21</v>
      </c>
      <c r="D35" s="8" t="s">
        <v>21</v>
      </c>
      <c r="E35" s="151" t="s">
        <v>168</v>
      </c>
      <c r="F35" s="151" t="s">
        <v>168</v>
      </c>
      <c r="G35" s="151" t="s">
        <v>168</v>
      </c>
      <c r="H35" s="210" t="s">
        <v>168</v>
      </c>
      <c r="I35" s="20">
        <v>94868.405660487275</v>
      </c>
      <c r="J35" s="117">
        <f t="shared" si="9"/>
        <v>5.3411060762781135</v>
      </c>
      <c r="K35" s="23">
        <v>668304</v>
      </c>
      <c r="L35" s="117">
        <f t="shared" si="10"/>
        <v>39.477830108709583</v>
      </c>
      <c r="M35" s="23">
        <v>441067.90190571488</v>
      </c>
      <c r="N35" s="117">
        <f t="shared" si="11"/>
        <v>24.984212990483464</v>
      </c>
      <c r="O35" s="8" t="s">
        <v>21</v>
      </c>
      <c r="P35" s="8" t="s">
        <v>21</v>
      </c>
      <c r="Q35" s="25" t="s">
        <v>100</v>
      </c>
    </row>
    <row r="36" spans="2:19" ht="36" x14ac:dyDescent="0.25">
      <c r="B36" s="162" t="s">
        <v>101</v>
      </c>
      <c r="C36" s="8" t="s">
        <v>21</v>
      </c>
      <c r="D36" s="8" t="s">
        <v>21</v>
      </c>
      <c r="E36" s="20">
        <v>40893</v>
      </c>
      <c r="F36" s="117">
        <f t="shared" si="7"/>
        <v>6.7241855600939244</v>
      </c>
      <c r="G36" s="132">
        <v>269842</v>
      </c>
      <c r="H36" s="117">
        <f t="shared" si="8"/>
        <v>2.7269220620851198</v>
      </c>
      <c r="I36" s="20">
        <v>118976.4488016033</v>
      </c>
      <c r="J36" s="117">
        <f t="shared" si="9"/>
        <v>6.6983926756651186</v>
      </c>
      <c r="K36" s="23">
        <v>293649</v>
      </c>
      <c r="L36" s="117">
        <f t="shared" si="10"/>
        <v>17.346335400644708</v>
      </c>
      <c r="M36" s="23">
        <v>279838.99991624453</v>
      </c>
      <c r="N36" s="117">
        <f t="shared" si="11"/>
        <v>15.851430463978517</v>
      </c>
      <c r="O36" s="8" t="s">
        <v>21</v>
      </c>
      <c r="P36" s="8" t="s">
        <v>21</v>
      </c>
      <c r="Q36" s="25" t="s">
        <v>102</v>
      </c>
    </row>
    <row r="37" spans="2:19" ht="24.95" customHeight="1" x14ac:dyDescent="0.25">
      <c r="B37" s="162" t="s">
        <v>103</v>
      </c>
      <c r="C37" s="8" t="s">
        <v>21</v>
      </c>
      <c r="D37" s="8" t="s">
        <v>21</v>
      </c>
      <c r="E37" s="20">
        <v>272494</v>
      </c>
      <c r="F37" s="117">
        <f t="shared" si="7"/>
        <v>44.807185093102333</v>
      </c>
      <c r="G37" s="132">
        <v>2254491</v>
      </c>
      <c r="H37" s="117">
        <f t="shared" si="8"/>
        <v>22.783040618852308</v>
      </c>
      <c r="I37" s="20">
        <v>835991.14395907859</v>
      </c>
      <c r="J37" s="117">
        <f t="shared" si="9"/>
        <v>47.066432155444652</v>
      </c>
      <c r="K37" s="23">
        <v>254322</v>
      </c>
      <c r="L37" s="117">
        <f t="shared" si="10"/>
        <v>15.023224025155077</v>
      </c>
      <c r="M37" s="23">
        <v>489154.01281258807</v>
      </c>
      <c r="N37" s="117">
        <f t="shared" si="11"/>
        <v>27.708042204966059</v>
      </c>
      <c r="O37" s="8" t="s">
        <v>21</v>
      </c>
      <c r="P37" s="8" t="s">
        <v>21</v>
      </c>
      <c r="Q37" s="25" t="s">
        <v>104</v>
      </c>
    </row>
    <row r="38" spans="2:19" ht="15.75" thickBot="1" x14ac:dyDescent="0.3">
      <c r="B38" s="275" t="s">
        <v>299</v>
      </c>
      <c r="C38" s="116" t="s">
        <v>21</v>
      </c>
      <c r="D38" s="116" t="s">
        <v>21</v>
      </c>
      <c r="E38" s="115">
        <v>2982</v>
      </c>
      <c r="F38" s="126">
        <f t="shared" si="7"/>
        <v>0.49034116695278124</v>
      </c>
      <c r="G38" s="179" t="s">
        <v>168</v>
      </c>
      <c r="H38" s="211" t="s">
        <v>168</v>
      </c>
      <c r="I38" s="115">
        <v>157687.39681087821</v>
      </c>
      <c r="J38" s="126">
        <f t="shared" si="9"/>
        <v>8.8778251030505793</v>
      </c>
      <c r="K38" s="179" t="s">
        <v>168</v>
      </c>
      <c r="L38" s="211" t="s">
        <v>168</v>
      </c>
      <c r="M38" s="179" t="s">
        <v>168</v>
      </c>
      <c r="N38" s="211" t="s">
        <v>168</v>
      </c>
      <c r="O38" s="116" t="s">
        <v>21</v>
      </c>
      <c r="P38" s="116" t="s">
        <v>21</v>
      </c>
      <c r="Q38" s="261" t="s">
        <v>300</v>
      </c>
    </row>
    <row r="39" spans="2:19" ht="21" customHeight="1" x14ac:dyDescent="0.25">
      <c r="B39" s="386" t="s">
        <v>337</v>
      </c>
      <c r="C39" s="386"/>
      <c r="D39" s="386"/>
      <c r="E39" s="386"/>
      <c r="F39" s="386"/>
      <c r="G39" s="386"/>
      <c r="H39" s="386"/>
      <c r="I39" s="20"/>
      <c r="J39" s="387" t="s">
        <v>336</v>
      </c>
      <c r="K39" s="387"/>
      <c r="L39" s="387"/>
      <c r="M39" s="387"/>
      <c r="N39" s="387"/>
      <c r="O39" s="387"/>
      <c r="P39" s="387"/>
      <c r="Q39" s="387"/>
    </row>
    <row r="40" spans="2:19" s="134" customFormat="1" ht="21" x14ac:dyDescent="0.45">
      <c r="B40" s="388" t="s">
        <v>213</v>
      </c>
      <c r="C40" s="388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133"/>
      <c r="S40" s="133"/>
    </row>
    <row r="41" spans="2:19" s="134" customFormat="1" ht="18.75" x14ac:dyDescent="0.3">
      <c r="B41" s="389" t="s">
        <v>214</v>
      </c>
      <c r="C41" s="389"/>
      <c r="D41" s="389"/>
      <c r="E41" s="389"/>
      <c r="F41" s="389"/>
      <c r="G41" s="389"/>
      <c r="H41" s="389"/>
      <c r="I41" s="389"/>
      <c r="J41" s="389"/>
      <c r="K41" s="389"/>
      <c r="L41" s="389"/>
      <c r="M41" s="389"/>
      <c r="N41" s="389"/>
      <c r="O41" s="389"/>
      <c r="P41" s="389"/>
      <c r="Q41" s="389"/>
      <c r="R41" s="133"/>
      <c r="S41" s="133"/>
    </row>
    <row r="42" spans="2:19" s="35" customFormat="1" ht="18.75" x14ac:dyDescent="0.3">
      <c r="B42" s="176"/>
      <c r="C42" s="176"/>
      <c r="D42" s="176"/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36"/>
      <c r="S42" s="36"/>
    </row>
    <row r="43" spans="2:19" x14ac:dyDescent="0.25">
      <c r="B43" s="118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8"/>
      <c r="R43" s="1"/>
    </row>
    <row r="44" spans="2:19" ht="15.75" customHeight="1" x14ac:dyDescent="0.25">
      <c r="B44" s="8"/>
      <c r="C44" s="120"/>
      <c r="D44" s="120"/>
      <c r="E44" s="120"/>
      <c r="F44" s="120"/>
      <c r="G44" s="351" t="s">
        <v>158</v>
      </c>
      <c r="H44" s="351"/>
      <c r="I44" s="351"/>
      <c r="J44" s="351"/>
      <c r="K44" s="351"/>
      <c r="L44" s="351"/>
      <c r="M44" s="120"/>
      <c r="N44" s="120"/>
      <c r="O44" s="120"/>
      <c r="P44" s="120"/>
      <c r="Q44" s="121"/>
    </row>
    <row r="45" spans="2:19" ht="27.75" customHeight="1" x14ac:dyDescent="0.25">
      <c r="B45" s="379" t="s">
        <v>4</v>
      </c>
      <c r="C45" s="381" t="s">
        <v>5</v>
      </c>
      <c r="D45" s="381"/>
      <c r="E45" s="381" t="s">
        <v>6</v>
      </c>
      <c r="F45" s="381"/>
      <c r="G45" s="381" t="s">
        <v>7</v>
      </c>
      <c r="H45" s="381"/>
      <c r="I45" s="381" t="s">
        <v>334</v>
      </c>
      <c r="J45" s="381"/>
      <c r="K45" s="381" t="s">
        <v>9</v>
      </c>
      <c r="L45" s="381"/>
      <c r="M45" s="381" t="s">
        <v>10</v>
      </c>
      <c r="N45" s="381"/>
      <c r="O45" s="384" t="s">
        <v>11</v>
      </c>
      <c r="P45" s="384"/>
      <c r="Q45" s="380" t="s">
        <v>12</v>
      </c>
    </row>
    <row r="46" spans="2:19" ht="15.75" x14ac:dyDescent="0.25">
      <c r="B46" s="379"/>
      <c r="C46" s="382" t="s">
        <v>13</v>
      </c>
      <c r="D46" s="382"/>
      <c r="E46" s="382" t="s">
        <v>14</v>
      </c>
      <c r="F46" s="382"/>
      <c r="G46" s="382" t="s">
        <v>15</v>
      </c>
      <c r="H46" s="382"/>
      <c r="I46" s="382" t="s">
        <v>335</v>
      </c>
      <c r="J46" s="382"/>
      <c r="K46" s="382" t="s">
        <v>17</v>
      </c>
      <c r="L46" s="382"/>
      <c r="M46" s="382" t="s">
        <v>18</v>
      </c>
      <c r="N46" s="382"/>
      <c r="O46" s="385" t="s">
        <v>19</v>
      </c>
      <c r="P46" s="385"/>
      <c r="Q46" s="380"/>
    </row>
    <row r="47" spans="2:19" ht="22.5" x14ac:dyDescent="0.25">
      <c r="B47" s="379"/>
      <c r="C47" s="305" t="s">
        <v>153</v>
      </c>
      <c r="D47" s="306" t="s">
        <v>3</v>
      </c>
      <c r="E47" s="305" t="s">
        <v>153</v>
      </c>
      <c r="F47" s="306" t="s">
        <v>3</v>
      </c>
      <c r="G47" s="305" t="s">
        <v>153</v>
      </c>
      <c r="H47" s="306" t="s">
        <v>3</v>
      </c>
      <c r="I47" s="305" t="s">
        <v>153</v>
      </c>
      <c r="J47" s="306" t="s">
        <v>3</v>
      </c>
      <c r="K47" s="305" t="s">
        <v>153</v>
      </c>
      <c r="L47" s="306" t="s">
        <v>3</v>
      </c>
      <c r="M47" s="305" t="s">
        <v>153</v>
      </c>
      <c r="N47" s="306" t="s">
        <v>3</v>
      </c>
      <c r="O47" s="305" t="s">
        <v>153</v>
      </c>
      <c r="P47" s="306" t="s">
        <v>3</v>
      </c>
      <c r="Q47" s="380"/>
    </row>
    <row r="48" spans="2:19" ht="24.95" customHeight="1" x14ac:dyDescent="0.25">
      <c r="B48" s="86" t="s">
        <v>20</v>
      </c>
      <c r="C48" s="60" t="s">
        <v>21</v>
      </c>
      <c r="D48" s="60"/>
      <c r="E48" s="123">
        <f>SUM(E49:E58)</f>
        <v>161471</v>
      </c>
      <c r="F48" s="124">
        <f>SUM(F49:F58)</f>
        <v>100</v>
      </c>
      <c r="G48" s="123">
        <f t="shared" ref="G48:N48" si="12">SUM(G49:G57)</f>
        <v>1589177</v>
      </c>
      <c r="H48" s="124">
        <f t="shared" si="12"/>
        <v>100</v>
      </c>
      <c r="I48" s="123">
        <f>SUM(I49:I58)</f>
        <v>325062</v>
      </c>
      <c r="J48" s="124">
        <f>SUM(J49:J58)</f>
        <v>100.00000000000001</v>
      </c>
      <c r="K48" s="123">
        <f t="shared" si="12"/>
        <v>260769</v>
      </c>
      <c r="L48" s="124">
        <f t="shared" si="12"/>
        <v>100</v>
      </c>
      <c r="M48" s="123">
        <f t="shared" si="12"/>
        <v>656672.58389216871</v>
      </c>
      <c r="N48" s="124">
        <f t="shared" si="12"/>
        <v>100</v>
      </c>
      <c r="O48" s="60" t="s">
        <v>21</v>
      </c>
      <c r="P48" s="60"/>
      <c r="Q48" s="138" t="s">
        <v>22</v>
      </c>
    </row>
    <row r="49" spans="2:19" ht="24.95" customHeight="1" x14ac:dyDescent="0.25">
      <c r="B49" s="162" t="s">
        <v>87</v>
      </c>
      <c r="C49" s="8" t="s">
        <v>21</v>
      </c>
      <c r="D49" s="8" t="s">
        <v>21</v>
      </c>
      <c r="E49" s="20">
        <v>13436</v>
      </c>
      <c r="F49" s="117">
        <f>+E49/$E$48*100</f>
        <v>8.3209988171250568</v>
      </c>
      <c r="G49" s="132">
        <f t="shared" ref="G49:G54" si="13">+G9-G29</f>
        <v>27450</v>
      </c>
      <c r="H49" s="117">
        <f>+G49/$G$48*100</f>
        <v>1.7273091669461615</v>
      </c>
      <c r="I49" s="20">
        <v>4410.9462373411388</v>
      </c>
      <c r="J49" s="117">
        <f>+I49/$I$48*100</f>
        <v>1.3569553615436867</v>
      </c>
      <c r="K49" s="23">
        <v>6487</v>
      </c>
      <c r="L49" s="117">
        <f>+K49/$K$48*100</f>
        <v>2.4876423194474802</v>
      </c>
      <c r="M49" s="23">
        <v>18902.837056332784</v>
      </c>
      <c r="N49" s="117">
        <f>+M49/$M$48*100</f>
        <v>2.8785786889858636</v>
      </c>
      <c r="O49" s="8" t="s">
        <v>21</v>
      </c>
      <c r="P49" s="8" t="s">
        <v>21</v>
      </c>
      <c r="Q49" s="25" t="s">
        <v>88</v>
      </c>
    </row>
    <row r="50" spans="2:19" ht="24.95" customHeight="1" x14ac:dyDescent="0.25">
      <c r="B50" s="162" t="s">
        <v>89</v>
      </c>
      <c r="C50" s="8" t="s">
        <v>21</v>
      </c>
      <c r="D50" s="8" t="s">
        <v>21</v>
      </c>
      <c r="E50" s="20">
        <v>18391</v>
      </c>
      <c r="F50" s="117">
        <f t="shared" ref="F50:F58" si="14">+E50/$E$48*100</f>
        <v>11.389661301410161</v>
      </c>
      <c r="G50" s="132">
        <f t="shared" si="13"/>
        <v>188650</v>
      </c>
      <c r="H50" s="117">
        <f t="shared" ref="H50:H57" si="15">+G50/$G$48*100</f>
        <v>11.870924384130905</v>
      </c>
      <c r="I50" s="20">
        <v>15046.205778076763</v>
      </c>
      <c r="J50" s="117">
        <f t="shared" ref="J50:J58" si="16">+I50/$I$48*100</f>
        <v>4.6287187607523368</v>
      </c>
      <c r="K50" s="23">
        <v>52334</v>
      </c>
      <c r="L50" s="117">
        <f t="shared" ref="L50:L57" si="17">+K50/$K$48*100</f>
        <v>20.069103305991128</v>
      </c>
      <c r="M50" s="23">
        <v>163250.23438143899</v>
      </c>
      <c r="N50" s="117">
        <f t="shared" ref="N50:N57" si="18">+M50/$M$48*100</f>
        <v>24.860217768471067</v>
      </c>
      <c r="O50" s="8" t="s">
        <v>21</v>
      </c>
      <c r="P50" s="8" t="s">
        <v>21</v>
      </c>
      <c r="Q50" s="25" t="s">
        <v>90</v>
      </c>
    </row>
    <row r="51" spans="2:19" ht="36" x14ac:dyDescent="0.25">
      <c r="B51" s="162" t="s">
        <v>91</v>
      </c>
      <c r="C51" s="8" t="s">
        <v>21</v>
      </c>
      <c r="D51" s="8" t="s">
        <v>21</v>
      </c>
      <c r="E51" s="20">
        <v>16235</v>
      </c>
      <c r="F51" s="117">
        <f t="shared" si="14"/>
        <v>10.054437019650587</v>
      </c>
      <c r="G51" s="132">
        <f t="shared" si="13"/>
        <v>442968</v>
      </c>
      <c r="H51" s="117">
        <f t="shared" si="15"/>
        <v>27.874050530557643</v>
      </c>
      <c r="I51" s="20">
        <v>14298.24952273595</v>
      </c>
      <c r="J51" s="117">
        <f t="shared" si="16"/>
        <v>4.3986222698242035</v>
      </c>
      <c r="K51" s="23">
        <v>17163</v>
      </c>
      <c r="L51" s="117">
        <f t="shared" si="17"/>
        <v>6.5816872404311857</v>
      </c>
      <c r="M51" s="23">
        <v>81456.268896095091</v>
      </c>
      <c r="N51" s="117">
        <f t="shared" si="18"/>
        <v>12.40439617766514</v>
      </c>
      <c r="O51" s="8" t="s">
        <v>21</v>
      </c>
      <c r="P51" s="8" t="s">
        <v>21</v>
      </c>
      <c r="Q51" s="25" t="s">
        <v>92</v>
      </c>
    </row>
    <row r="52" spans="2:19" ht="24.95" customHeight="1" x14ac:dyDescent="0.25">
      <c r="B52" s="162" t="s">
        <v>93</v>
      </c>
      <c r="C52" s="8" t="s">
        <v>21</v>
      </c>
      <c r="D52" s="8" t="s">
        <v>21</v>
      </c>
      <c r="E52" s="20">
        <v>20165</v>
      </c>
      <c r="F52" s="117">
        <f t="shared" si="14"/>
        <v>12.488310594472072</v>
      </c>
      <c r="G52" s="132">
        <f t="shared" si="13"/>
        <v>174424</v>
      </c>
      <c r="H52" s="117">
        <f t="shared" si="15"/>
        <v>10.97574404864908</v>
      </c>
      <c r="I52" s="20">
        <v>24111.462737041144</v>
      </c>
      <c r="J52" s="117">
        <f t="shared" si="16"/>
        <v>7.4174965812802309</v>
      </c>
      <c r="K52" s="23">
        <v>25505</v>
      </c>
      <c r="L52" s="117">
        <f t="shared" si="17"/>
        <v>9.7806871215520239</v>
      </c>
      <c r="M52" s="23">
        <v>32939.684469590211</v>
      </c>
      <c r="N52" s="117">
        <f t="shared" si="18"/>
        <v>5.0161504039582674</v>
      </c>
      <c r="O52" s="8" t="s">
        <v>21</v>
      </c>
      <c r="P52" s="8" t="s">
        <v>21</v>
      </c>
      <c r="Q52" s="25" t="s">
        <v>94</v>
      </c>
    </row>
    <row r="53" spans="2:19" ht="24" x14ac:dyDescent="0.25">
      <c r="B53" s="162" t="s">
        <v>95</v>
      </c>
      <c r="C53" s="8" t="s">
        <v>21</v>
      </c>
      <c r="D53" s="8" t="s">
        <v>21</v>
      </c>
      <c r="E53" s="20">
        <v>85793</v>
      </c>
      <c r="F53" s="117">
        <f t="shared" si="14"/>
        <v>53.13214137523147</v>
      </c>
      <c r="G53" s="132">
        <f t="shared" si="13"/>
        <v>737720</v>
      </c>
      <c r="H53" s="117">
        <f t="shared" si="15"/>
        <v>46.421512518743981</v>
      </c>
      <c r="I53" s="20">
        <v>7423.0835802985403</v>
      </c>
      <c r="J53" s="117">
        <f t="shared" si="16"/>
        <v>2.2835900782923071</v>
      </c>
      <c r="K53" s="23">
        <v>41936</v>
      </c>
      <c r="L53" s="117">
        <f t="shared" si="17"/>
        <v>16.081666148967095</v>
      </c>
      <c r="M53" s="23">
        <v>56124.19056623795</v>
      </c>
      <c r="N53" s="117">
        <f t="shared" si="18"/>
        <v>8.5467540358672913</v>
      </c>
      <c r="O53" s="8" t="s">
        <v>21</v>
      </c>
      <c r="P53" s="8" t="s">
        <v>21</v>
      </c>
      <c r="Q53" s="25" t="s">
        <v>96</v>
      </c>
    </row>
    <row r="54" spans="2:19" ht="36" x14ac:dyDescent="0.25">
      <c r="B54" s="162" t="s">
        <v>97</v>
      </c>
      <c r="C54" s="8" t="s">
        <v>21</v>
      </c>
      <c r="D54" s="8" t="s">
        <v>21</v>
      </c>
      <c r="E54" s="20">
        <v>8</v>
      </c>
      <c r="F54" s="117">
        <f t="shared" si="14"/>
        <v>4.9544500250819036E-3</v>
      </c>
      <c r="G54" s="132">
        <f t="shared" si="13"/>
        <v>8481</v>
      </c>
      <c r="H54" s="117">
        <f t="shared" si="15"/>
        <v>0.53367246065101626</v>
      </c>
      <c r="I54" s="20">
        <v>155708.80334903003</v>
      </c>
      <c r="J54" s="117">
        <f t="shared" si="16"/>
        <v>47.901262943386193</v>
      </c>
      <c r="K54" s="151" t="s">
        <v>168</v>
      </c>
      <c r="L54" s="210" t="s">
        <v>168</v>
      </c>
      <c r="M54" s="151" t="s">
        <v>168</v>
      </c>
      <c r="N54" s="210" t="s">
        <v>168</v>
      </c>
      <c r="O54" s="8" t="s">
        <v>21</v>
      </c>
      <c r="P54" s="8" t="s">
        <v>21</v>
      </c>
      <c r="Q54" s="25" t="s">
        <v>98</v>
      </c>
    </row>
    <row r="55" spans="2:19" ht="24" x14ac:dyDescent="0.25">
      <c r="B55" s="162" t="s">
        <v>99</v>
      </c>
      <c r="C55" s="8" t="s">
        <v>21</v>
      </c>
      <c r="D55" s="8" t="s">
        <v>21</v>
      </c>
      <c r="E55" s="151" t="s">
        <v>168</v>
      </c>
      <c r="F55" s="210" t="s">
        <v>168</v>
      </c>
      <c r="G55" s="151" t="s">
        <v>168</v>
      </c>
      <c r="H55" s="210" t="s">
        <v>168</v>
      </c>
      <c r="I55" s="20">
        <v>127.98050944528281</v>
      </c>
      <c r="J55" s="117">
        <f t="shared" si="16"/>
        <v>3.9371107494964898E-2</v>
      </c>
      <c r="K55" s="23">
        <v>701</v>
      </c>
      <c r="L55" s="117">
        <f t="shared" si="17"/>
        <v>0.26882029689111819</v>
      </c>
      <c r="M55" s="23">
        <v>987.14123024498724</v>
      </c>
      <c r="N55" s="117">
        <f t="shared" si="18"/>
        <v>0.15032472109526721</v>
      </c>
      <c r="O55" s="8" t="s">
        <v>21</v>
      </c>
      <c r="P55" s="8" t="s">
        <v>21</v>
      </c>
      <c r="Q55" s="25" t="s">
        <v>100</v>
      </c>
    </row>
    <row r="56" spans="2:19" ht="36" x14ac:dyDescent="0.25">
      <c r="B56" s="162" t="s">
        <v>101</v>
      </c>
      <c r="C56" s="8" t="s">
        <v>21</v>
      </c>
      <c r="D56" s="8" t="s">
        <v>21</v>
      </c>
      <c r="E56" s="20">
        <v>4536</v>
      </c>
      <c r="F56" s="117">
        <f t="shared" si="14"/>
        <v>2.809173164221439</v>
      </c>
      <c r="G56" s="132">
        <f>+G16-G36</f>
        <v>7479</v>
      </c>
      <c r="H56" s="117">
        <f t="shared" si="15"/>
        <v>0.47062095663352793</v>
      </c>
      <c r="I56" s="20">
        <v>1425.0923255940802</v>
      </c>
      <c r="J56" s="117">
        <f t="shared" si="16"/>
        <v>0.43840631190175422</v>
      </c>
      <c r="K56" s="23">
        <v>1496</v>
      </c>
      <c r="L56" s="117">
        <f t="shared" si="17"/>
        <v>0.57368782332255752</v>
      </c>
      <c r="M56" s="23">
        <v>314.41305784991147</v>
      </c>
      <c r="N56" s="117">
        <f t="shared" si="18"/>
        <v>4.787972964949315E-2</v>
      </c>
      <c r="O56" s="8" t="s">
        <v>21</v>
      </c>
      <c r="P56" s="8" t="s">
        <v>21</v>
      </c>
      <c r="Q56" s="25" t="s">
        <v>102</v>
      </c>
    </row>
    <row r="57" spans="2:19" ht="24" x14ac:dyDescent="0.25">
      <c r="B57" s="162" t="s">
        <v>103</v>
      </c>
      <c r="C57" s="8" t="s">
        <v>21</v>
      </c>
      <c r="D57" s="8" t="s">
        <v>21</v>
      </c>
      <c r="E57" s="20">
        <v>1735</v>
      </c>
      <c r="F57" s="117">
        <f t="shared" si="14"/>
        <v>1.0744963491896378</v>
      </c>
      <c r="G57" s="132">
        <f>+G17-G37</f>
        <v>2005</v>
      </c>
      <c r="H57" s="117">
        <f t="shared" si="15"/>
        <v>0.12616593368768866</v>
      </c>
      <c r="I57" s="20">
        <v>306.43102852675406</v>
      </c>
      <c r="J57" s="117">
        <f t="shared" si="16"/>
        <v>9.4268486789213762E-2</v>
      </c>
      <c r="K57" s="23">
        <v>115147</v>
      </c>
      <c r="L57" s="117">
        <f t="shared" si="17"/>
        <v>44.15670574339741</v>
      </c>
      <c r="M57" s="23">
        <v>302697.81423437875</v>
      </c>
      <c r="N57" s="117">
        <f t="shared" si="18"/>
        <v>46.095698474307603</v>
      </c>
      <c r="O57" s="8" t="s">
        <v>21</v>
      </c>
      <c r="P57" s="8" t="s">
        <v>21</v>
      </c>
      <c r="Q57" s="25" t="s">
        <v>104</v>
      </c>
    </row>
    <row r="58" spans="2:19" ht="15.75" thickBot="1" x14ac:dyDescent="0.3">
      <c r="B58" s="275" t="s">
        <v>299</v>
      </c>
      <c r="C58" s="116" t="s">
        <v>21</v>
      </c>
      <c r="D58" s="116" t="s">
        <v>21</v>
      </c>
      <c r="E58" s="115">
        <v>1172</v>
      </c>
      <c r="F58" s="126">
        <f t="shared" si="14"/>
        <v>0.72582692867449883</v>
      </c>
      <c r="G58" s="179" t="s">
        <v>168</v>
      </c>
      <c r="H58" s="211" t="s">
        <v>168</v>
      </c>
      <c r="I58" s="115">
        <v>102203.74493191036</v>
      </c>
      <c r="J58" s="126">
        <f t="shared" si="16"/>
        <v>31.441308098735121</v>
      </c>
      <c r="K58" s="179" t="s">
        <v>168</v>
      </c>
      <c r="L58" s="211" t="s">
        <v>168</v>
      </c>
      <c r="M58" s="179" t="s">
        <v>168</v>
      </c>
      <c r="N58" s="211" t="s">
        <v>168</v>
      </c>
      <c r="O58" s="116" t="s">
        <v>21</v>
      </c>
      <c r="P58" s="116" t="s">
        <v>21</v>
      </c>
      <c r="Q58" s="261" t="s">
        <v>300</v>
      </c>
    </row>
    <row r="59" spans="2:19" ht="23.25" customHeight="1" x14ac:dyDescent="0.25">
      <c r="B59" s="386" t="s">
        <v>337</v>
      </c>
      <c r="C59" s="386"/>
      <c r="D59" s="386"/>
      <c r="E59" s="386"/>
      <c r="F59" s="386"/>
      <c r="G59" s="386"/>
      <c r="H59" s="386"/>
      <c r="I59" s="20"/>
      <c r="J59" s="387" t="s">
        <v>336</v>
      </c>
      <c r="K59" s="387"/>
      <c r="L59" s="387"/>
      <c r="M59" s="387"/>
      <c r="N59" s="387"/>
      <c r="O59" s="387"/>
      <c r="P59" s="387"/>
      <c r="Q59" s="387"/>
    </row>
    <row r="60" spans="2:19" s="134" customFormat="1" ht="21" x14ac:dyDescent="0.45">
      <c r="B60" s="388" t="s">
        <v>213</v>
      </c>
      <c r="C60" s="388"/>
      <c r="D60" s="388"/>
      <c r="E60" s="388"/>
      <c r="F60" s="388"/>
      <c r="G60" s="388"/>
      <c r="H60" s="388"/>
      <c r="I60" s="388"/>
      <c r="J60" s="388"/>
      <c r="K60" s="388"/>
      <c r="L60" s="388"/>
      <c r="M60" s="388"/>
      <c r="N60" s="388"/>
      <c r="O60" s="388"/>
      <c r="P60" s="388"/>
      <c r="Q60" s="388"/>
      <c r="R60" s="133"/>
      <c r="S60" s="133"/>
    </row>
    <row r="61" spans="2:19" s="134" customFormat="1" ht="18.75" x14ac:dyDescent="0.3">
      <c r="B61" s="389" t="s">
        <v>214</v>
      </c>
      <c r="C61" s="389"/>
      <c r="D61" s="389"/>
      <c r="E61" s="389"/>
      <c r="F61" s="389"/>
      <c r="G61" s="389"/>
      <c r="H61" s="389"/>
      <c r="I61" s="389"/>
      <c r="J61" s="389"/>
      <c r="K61" s="389"/>
      <c r="L61" s="389"/>
      <c r="M61" s="389"/>
      <c r="N61" s="389"/>
      <c r="O61" s="389"/>
      <c r="P61" s="389"/>
      <c r="Q61" s="389"/>
      <c r="R61" s="133"/>
      <c r="S61" s="133"/>
    </row>
    <row r="62" spans="2:19" s="35" customFormat="1" ht="13.5" customHeight="1" x14ac:dyDescent="0.3"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36"/>
      <c r="S62" s="36"/>
    </row>
    <row r="63" spans="2:19" x14ac:dyDescent="0.25">
      <c r="B63" s="118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8"/>
      <c r="R63" s="1"/>
    </row>
    <row r="64" spans="2:19" ht="15.75" customHeight="1" x14ac:dyDescent="0.25">
      <c r="B64" s="8"/>
      <c r="C64" s="120"/>
      <c r="D64" s="120"/>
      <c r="E64" s="120"/>
      <c r="F64" s="120"/>
      <c r="G64" s="351" t="s">
        <v>154</v>
      </c>
      <c r="H64" s="351"/>
      <c r="I64" s="351"/>
      <c r="J64" s="351"/>
      <c r="K64" s="351"/>
      <c r="L64" s="351"/>
      <c r="M64" s="120"/>
      <c r="N64" s="120"/>
      <c r="O64" s="120"/>
      <c r="P64" s="120"/>
      <c r="Q64" s="121"/>
    </row>
    <row r="65" spans="2:19" ht="31.5" customHeight="1" x14ac:dyDescent="0.25">
      <c r="B65" s="379" t="s">
        <v>4</v>
      </c>
      <c r="C65" s="381" t="s">
        <v>5</v>
      </c>
      <c r="D65" s="381"/>
      <c r="E65" s="381" t="s">
        <v>6</v>
      </c>
      <c r="F65" s="381"/>
      <c r="G65" s="381" t="s">
        <v>7</v>
      </c>
      <c r="H65" s="381"/>
      <c r="I65" s="381" t="s">
        <v>334</v>
      </c>
      <c r="J65" s="381"/>
      <c r="K65" s="381" t="s">
        <v>9</v>
      </c>
      <c r="L65" s="381"/>
      <c r="M65" s="381" t="s">
        <v>10</v>
      </c>
      <c r="N65" s="381"/>
      <c r="O65" s="384" t="s">
        <v>11</v>
      </c>
      <c r="P65" s="384"/>
      <c r="Q65" s="380" t="s">
        <v>12</v>
      </c>
    </row>
    <row r="66" spans="2:19" ht="15.75" x14ac:dyDescent="0.25">
      <c r="B66" s="379"/>
      <c r="C66" s="382" t="s">
        <v>13</v>
      </c>
      <c r="D66" s="382"/>
      <c r="E66" s="382" t="s">
        <v>14</v>
      </c>
      <c r="F66" s="382"/>
      <c r="G66" s="382" t="s">
        <v>15</v>
      </c>
      <c r="H66" s="382"/>
      <c r="I66" s="382" t="s">
        <v>335</v>
      </c>
      <c r="J66" s="382"/>
      <c r="K66" s="382" t="s">
        <v>17</v>
      </c>
      <c r="L66" s="382"/>
      <c r="M66" s="382" t="s">
        <v>18</v>
      </c>
      <c r="N66" s="382"/>
      <c r="O66" s="385" t="s">
        <v>19</v>
      </c>
      <c r="P66" s="385"/>
      <c r="Q66" s="380"/>
    </row>
    <row r="67" spans="2:19" ht="22.5" x14ac:dyDescent="0.25">
      <c r="B67" s="379"/>
      <c r="C67" s="305" t="s">
        <v>153</v>
      </c>
      <c r="D67" s="306" t="s">
        <v>3</v>
      </c>
      <c r="E67" s="305" t="s">
        <v>153</v>
      </c>
      <c r="F67" s="306" t="s">
        <v>3</v>
      </c>
      <c r="G67" s="305" t="s">
        <v>153</v>
      </c>
      <c r="H67" s="306" t="s">
        <v>3</v>
      </c>
      <c r="I67" s="305" t="s">
        <v>153</v>
      </c>
      <c r="J67" s="306" t="s">
        <v>3</v>
      </c>
      <c r="K67" s="305" t="s">
        <v>153</v>
      </c>
      <c r="L67" s="306" t="s">
        <v>3</v>
      </c>
      <c r="M67" s="305" t="s">
        <v>153</v>
      </c>
      <c r="N67" s="306" t="s">
        <v>3</v>
      </c>
      <c r="O67" s="305" t="s">
        <v>153</v>
      </c>
      <c r="P67" s="306" t="s">
        <v>3</v>
      </c>
      <c r="Q67" s="380"/>
    </row>
    <row r="68" spans="2:19" ht="24.95" customHeight="1" x14ac:dyDescent="0.25">
      <c r="B68" s="86" t="s">
        <v>20</v>
      </c>
      <c r="C68" s="60" t="s">
        <v>21</v>
      </c>
      <c r="D68" s="60"/>
      <c r="E68" s="123">
        <f>SUM(E69:E78)</f>
        <v>204112</v>
      </c>
      <c r="F68" s="124">
        <f>SUM(F69:F78)</f>
        <v>100</v>
      </c>
      <c r="G68" s="123">
        <f t="shared" ref="G68:N68" si="19">SUM(G69:G77)</f>
        <v>4976105</v>
      </c>
      <c r="H68" s="124">
        <f t="shared" si="19"/>
        <v>100</v>
      </c>
      <c r="I68" s="123">
        <f>SUM(I69:I78)</f>
        <v>403585</v>
      </c>
      <c r="J68" s="124">
        <f>SUM(J69:J78)</f>
        <v>100</v>
      </c>
      <c r="K68" s="123">
        <f t="shared" si="19"/>
        <v>98463</v>
      </c>
      <c r="L68" s="124">
        <f t="shared" si="19"/>
        <v>100</v>
      </c>
      <c r="M68" s="123">
        <f t="shared" si="19"/>
        <v>348380.16645483772</v>
      </c>
      <c r="N68" s="124">
        <f t="shared" si="19"/>
        <v>99.999999999999986</v>
      </c>
      <c r="O68" s="60" t="s">
        <v>21</v>
      </c>
      <c r="P68" s="60"/>
      <c r="Q68" s="138" t="s">
        <v>22</v>
      </c>
    </row>
    <row r="69" spans="2:19" ht="24.95" customHeight="1" x14ac:dyDescent="0.25">
      <c r="B69" s="162" t="s">
        <v>87</v>
      </c>
      <c r="C69" s="8" t="s">
        <v>21</v>
      </c>
      <c r="D69" s="8" t="s">
        <v>21</v>
      </c>
      <c r="E69" s="20">
        <v>31660</v>
      </c>
      <c r="F69" s="117">
        <f>+E69/$E$68*100</f>
        <v>15.51109194951791</v>
      </c>
      <c r="G69" s="132">
        <v>289119</v>
      </c>
      <c r="H69" s="117">
        <f>+G69/$G$68*100</f>
        <v>5.8101466910364632</v>
      </c>
      <c r="I69" s="20">
        <v>10353.695884871522</v>
      </c>
      <c r="J69" s="117">
        <f>+I69/$I$68*100</f>
        <v>2.5654312932521086</v>
      </c>
      <c r="K69" s="23">
        <v>9866</v>
      </c>
      <c r="L69" s="117">
        <f>+K69/$K$68*100</f>
        <v>10.020007515513441</v>
      </c>
      <c r="M69" s="23">
        <v>86577.760063796784</v>
      </c>
      <c r="N69" s="117">
        <f>+M69/$M$68*100</f>
        <v>24.851518082910239</v>
      </c>
      <c r="O69" s="8" t="s">
        <v>21</v>
      </c>
      <c r="P69" s="8" t="s">
        <v>21</v>
      </c>
      <c r="Q69" s="25" t="s">
        <v>88</v>
      </c>
    </row>
    <row r="70" spans="2:19" ht="24.95" customHeight="1" x14ac:dyDescent="0.25">
      <c r="B70" s="162" t="s">
        <v>89</v>
      </c>
      <c r="C70" s="8" t="s">
        <v>21</v>
      </c>
      <c r="D70" s="8" t="s">
        <v>21</v>
      </c>
      <c r="E70" s="20">
        <v>27026</v>
      </c>
      <c r="F70" s="117">
        <f t="shared" ref="F70:F78" si="20">+E70/$E$68*100</f>
        <v>13.240769773457709</v>
      </c>
      <c r="G70" s="132">
        <v>522490</v>
      </c>
      <c r="H70" s="117">
        <f t="shared" ref="H70:H77" si="21">+G70/$G$68*100</f>
        <v>10.499979401560056</v>
      </c>
      <c r="I70" s="20">
        <v>19319.581365040627</v>
      </c>
      <c r="J70" s="117">
        <f t="shared" ref="J70:J78" si="22">+I70/$I$68*100</f>
        <v>4.786991926122286</v>
      </c>
      <c r="K70" s="23">
        <v>29214</v>
      </c>
      <c r="L70" s="117">
        <f t="shared" ref="L70:L77" si="23">+K70/$K$68*100</f>
        <v>29.670028335516896</v>
      </c>
      <c r="M70" s="23">
        <v>113230.0930903797</v>
      </c>
      <c r="N70" s="117">
        <f t="shared" ref="N70:N76" si="24">+M70/$M$68*100</f>
        <v>32.501876970386682</v>
      </c>
      <c r="O70" s="8" t="s">
        <v>21</v>
      </c>
      <c r="P70" s="8" t="s">
        <v>21</v>
      </c>
      <c r="Q70" s="25" t="s">
        <v>90</v>
      </c>
    </row>
    <row r="71" spans="2:19" ht="36" x14ac:dyDescent="0.25">
      <c r="B71" s="162" t="s">
        <v>91</v>
      </c>
      <c r="C71" s="8" t="s">
        <v>21</v>
      </c>
      <c r="D71" s="8" t="s">
        <v>21</v>
      </c>
      <c r="E71" s="20">
        <v>25720</v>
      </c>
      <c r="F71" s="117">
        <f t="shared" si="20"/>
        <v>12.600924982362624</v>
      </c>
      <c r="G71" s="132">
        <v>1020601</v>
      </c>
      <c r="H71" s="117">
        <f t="shared" si="21"/>
        <v>20.51003746906466</v>
      </c>
      <c r="I71" s="20">
        <v>17139.772325481135</v>
      </c>
      <c r="J71" s="117">
        <f t="shared" si="22"/>
        <v>4.246880415645065</v>
      </c>
      <c r="K71" s="23">
        <v>15103</v>
      </c>
      <c r="L71" s="117">
        <f t="shared" si="23"/>
        <v>15.338756690330376</v>
      </c>
      <c r="M71" s="23">
        <v>88189.865107035817</v>
      </c>
      <c r="N71" s="117">
        <f t="shared" si="24"/>
        <v>25.314261143068922</v>
      </c>
      <c r="O71" s="8" t="s">
        <v>21</v>
      </c>
      <c r="P71" s="8" t="s">
        <v>21</v>
      </c>
      <c r="Q71" s="25" t="s">
        <v>92</v>
      </c>
    </row>
    <row r="72" spans="2:19" ht="24.95" customHeight="1" x14ac:dyDescent="0.25">
      <c r="B72" s="162" t="s">
        <v>93</v>
      </c>
      <c r="C72" s="8" t="s">
        <v>21</v>
      </c>
      <c r="D72" s="8" t="s">
        <v>21</v>
      </c>
      <c r="E72" s="20">
        <v>38796</v>
      </c>
      <c r="F72" s="117">
        <f t="shared" si="20"/>
        <v>19.007211726895036</v>
      </c>
      <c r="G72" s="132">
        <v>830348</v>
      </c>
      <c r="H72" s="117">
        <f t="shared" si="21"/>
        <v>16.686705766859824</v>
      </c>
      <c r="I72" s="20">
        <v>47772.387856181696</v>
      </c>
      <c r="J72" s="117">
        <f t="shared" si="22"/>
        <v>11.837007781801033</v>
      </c>
      <c r="K72" s="23">
        <v>24286</v>
      </c>
      <c r="L72" s="117">
        <f t="shared" si="23"/>
        <v>24.665102627382876</v>
      </c>
      <c r="M72" s="23">
        <v>46418.380321836594</v>
      </c>
      <c r="N72" s="117">
        <f t="shared" si="24"/>
        <v>13.324059401600305</v>
      </c>
      <c r="O72" s="8" t="s">
        <v>21</v>
      </c>
      <c r="P72" s="8" t="s">
        <v>21</v>
      </c>
      <c r="Q72" s="25" t="s">
        <v>94</v>
      </c>
    </row>
    <row r="73" spans="2:19" ht="24.95" customHeight="1" x14ac:dyDescent="0.25">
      <c r="B73" s="162" t="s">
        <v>95</v>
      </c>
      <c r="C73" s="8" t="s">
        <v>21</v>
      </c>
      <c r="D73" s="8" t="s">
        <v>21</v>
      </c>
      <c r="E73" s="20">
        <v>30758</v>
      </c>
      <c r="F73" s="117">
        <f t="shared" si="20"/>
        <v>15.069177706357294</v>
      </c>
      <c r="G73" s="132">
        <v>1866797</v>
      </c>
      <c r="H73" s="117">
        <f t="shared" si="21"/>
        <v>37.515225261524826</v>
      </c>
      <c r="I73" s="20">
        <v>10730.537934026561</v>
      </c>
      <c r="J73" s="117">
        <f t="shared" si="22"/>
        <v>2.6588049441942987</v>
      </c>
      <c r="K73" s="23">
        <v>6964</v>
      </c>
      <c r="L73" s="117">
        <f t="shared" si="23"/>
        <v>7.0727075144978322</v>
      </c>
      <c r="M73" s="23">
        <v>8141.9188742438228</v>
      </c>
      <c r="N73" s="117">
        <f t="shared" si="24"/>
        <v>2.3370787599928713</v>
      </c>
      <c r="O73" s="8" t="s">
        <v>21</v>
      </c>
      <c r="P73" s="8" t="s">
        <v>21</v>
      </c>
      <c r="Q73" s="25" t="s">
        <v>96</v>
      </c>
      <c r="R73" s="147">
        <v>246724</v>
      </c>
    </row>
    <row r="74" spans="2:19" ht="36" x14ac:dyDescent="0.25">
      <c r="B74" s="162" t="s">
        <v>97</v>
      </c>
      <c r="C74" s="8" t="s">
        <v>21</v>
      </c>
      <c r="D74" s="8" t="s">
        <v>21</v>
      </c>
      <c r="E74" s="20">
        <v>1024</v>
      </c>
      <c r="F74" s="117">
        <f t="shared" si="20"/>
        <v>0.50168534922003605</v>
      </c>
      <c r="G74" s="132">
        <v>206576</v>
      </c>
      <c r="H74" s="117">
        <f t="shared" si="21"/>
        <v>4.1513593463160445</v>
      </c>
      <c r="I74" s="20">
        <v>39402.380606874649</v>
      </c>
      <c r="J74" s="117">
        <f t="shared" si="22"/>
        <v>9.7630934268802481</v>
      </c>
      <c r="K74" s="151" t="s">
        <v>168</v>
      </c>
      <c r="L74" s="210" t="s">
        <v>168</v>
      </c>
      <c r="M74" s="151" t="s">
        <v>168</v>
      </c>
      <c r="N74" s="210" t="s">
        <v>168</v>
      </c>
      <c r="O74" s="8" t="s">
        <v>21</v>
      </c>
      <c r="P74" s="8" t="s">
        <v>21</v>
      </c>
      <c r="Q74" s="25" t="s">
        <v>98</v>
      </c>
      <c r="R74" s="147">
        <v>1620073</v>
      </c>
    </row>
    <row r="75" spans="2:19" ht="24" x14ac:dyDescent="0.25">
      <c r="B75" s="162" t="s">
        <v>99</v>
      </c>
      <c r="C75" s="8" t="s">
        <v>21</v>
      </c>
      <c r="D75" s="8" t="s">
        <v>21</v>
      </c>
      <c r="E75" s="151" t="s">
        <v>168</v>
      </c>
      <c r="F75" s="151" t="s">
        <v>168</v>
      </c>
      <c r="G75" s="151" t="s">
        <v>168</v>
      </c>
      <c r="H75" s="210" t="s">
        <v>168</v>
      </c>
      <c r="I75" s="20">
        <v>472.38616993256477</v>
      </c>
      <c r="J75" s="117">
        <f t="shared" si="22"/>
        <v>0.1170475042265111</v>
      </c>
      <c r="K75" s="23">
        <v>5826</v>
      </c>
      <c r="L75" s="117">
        <f t="shared" si="23"/>
        <v>5.916943420371104</v>
      </c>
      <c r="M75" s="23">
        <v>4781.9029117499931</v>
      </c>
      <c r="N75" s="117">
        <f t="shared" si="24"/>
        <v>1.3726105479572113</v>
      </c>
      <c r="O75" s="8" t="s">
        <v>21</v>
      </c>
      <c r="P75" s="8" t="s">
        <v>21</v>
      </c>
      <c r="Q75" s="25" t="s">
        <v>100</v>
      </c>
      <c r="R75" s="147">
        <f>SUM(R73:R74)</f>
        <v>1866797</v>
      </c>
    </row>
    <row r="76" spans="2:19" ht="36" x14ac:dyDescent="0.25">
      <c r="B76" s="162" t="s">
        <v>101</v>
      </c>
      <c r="C76" s="8" t="s">
        <v>21</v>
      </c>
      <c r="D76" s="8" t="s">
        <v>21</v>
      </c>
      <c r="E76" s="20">
        <v>10235</v>
      </c>
      <c r="F76" s="117">
        <f t="shared" si="20"/>
        <v>5.0144038567061218</v>
      </c>
      <c r="G76" s="132">
        <v>48911</v>
      </c>
      <c r="H76" s="117">
        <f t="shared" si="21"/>
        <v>0.98291736207334857</v>
      </c>
      <c r="I76" s="20">
        <v>12532.541127197381</v>
      </c>
      <c r="J76" s="117">
        <f t="shared" si="22"/>
        <v>3.1053039947464303</v>
      </c>
      <c r="K76" s="23">
        <v>1482</v>
      </c>
      <c r="L76" s="117">
        <f t="shared" si="23"/>
        <v>1.5051339081685506</v>
      </c>
      <c r="M76" s="23">
        <v>1040.2460857949679</v>
      </c>
      <c r="N76" s="117">
        <f t="shared" si="24"/>
        <v>0.2985950940837559</v>
      </c>
      <c r="O76" s="8" t="s">
        <v>21</v>
      </c>
      <c r="P76" s="8" t="s">
        <v>21</v>
      </c>
      <c r="Q76" s="25" t="s">
        <v>102</v>
      </c>
    </row>
    <row r="77" spans="2:19" ht="24" x14ac:dyDescent="0.25">
      <c r="B77" s="162" t="s">
        <v>103</v>
      </c>
      <c r="C77" s="8" t="s">
        <v>21</v>
      </c>
      <c r="D77" s="8" t="s">
        <v>21</v>
      </c>
      <c r="E77" s="20">
        <v>35848</v>
      </c>
      <c r="F77" s="117">
        <f t="shared" si="20"/>
        <v>17.562906639492041</v>
      </c>
      <c r="G77" s="132">
        <v>191263</v>
      </c>
      <c r="H77" s="117">
        <f t="shared" si="21"/>
        <v>3.8436287015647781</v>
      </c>
      <c r="I77" s="20">
        <v>47603.574987605323</v>
      </c>
      <c r="J77" s="117">
        <f t="shared" si="22"/>
        <v>11.795179451071105</v>
      </c>
      <c r="K77" s="23">
        <v>5722</v>
      </c>
      <c r="L77" s="117">
        <f t="shared" si="23"/>
        <v>5.8113199882189246</v>
      </c>
      <c r="M77" s="151" t="s">
        <v>168</v>
      </c>
      <c r="N77" s="210" t="s">
        <v>168</v>
      </c>
      <c r="O77" s="8" t="s">
        <v>21</v>
      </c>
      <c r="P77" s="8" t="s">
        <v>21</v>
      </c>
      <c r="Q77" s="25" t="s">
        <v>104</v>
      </c>
    </row>
    <row r="78" spans="2:19" ht="15.75" thickBot="1" x14ac:dyDescent="0.3">
      <c r="B78" s="275" t="s">
        <v>299</v>
      </c>
      <c r="C78" s="116" t="s">
        <v>21</v>
      </c>
      <c r="D78" s="116" t="s">
        <v>21</v>
      </c>
      <c r="E78" s="115">
        <v>3045</v>
      </c>
      <c r="F78" s="126">
        <f t="shared" si="20"/>
        <v>1.4918280159912205</v>
      </c>
      <c r="G78" s="179" t="s">
        <v>168</v>
      </c>
      <c r="H78" s="211" t="s">
        <v>168</v>
      </c>
      <c r="I78" s="115">
        <v>198258.14174278855</v>
      </c>
      <c r="J78" s="126">
        <f t="shared" si="22"/>
        <v>49.124259262060917</v>
      </c>
      <c r="K78" s="179" t="s">
        <v>168</v>
      </c>
      <c r="L78" s="211" t="s">
        <v>168</v>
      </c>
      <c r="M78" s="179" t="s">
        <v>168</v>
      </c>
      <c r="N78" s="211" t="s">
        <v>168</v>
      </c>
      <c r="O78" s="116" t="s">
        <v>21</v>
      </c>
      <c r="P78" s="116" t="s">
        <v>21</v>
      </c>
      <c r="Q78" s="261" t="s">
        <v>300</v>
      </c>
    </row>
    <row r="79" spans="2:19" ht="22.5" customHeight="1" x14ac:dyDescent="0.25">
      <c r="B79" s="386" t="s">
        <v>337</v>
      </c>
      <c r="C79" s="386"/>
      <c r="D79" s="386"/>
      <c r="E79" s="386"/>
      <c r="F79" s="386"/>
      <c r="G79" s="386"/>
      <c r="H79" s="386"/>
      <c r="I79" s="20"/>
      <c r="J79" s="387" t="s">
        <v>336</v>
      </c>
      <c r="K79" s="387"/>
      <c r="L79" s="387"/>
      <c r="M79" s="387"/>
      <c r="N79" s="387"/>
      <c r="O79" s="387"/>
      <c r="P79" s="387"/>
      <c r="Q79" s="387"/>
    </row>
    <row r="80" spans="2:19" s="134" customFormat="1" ht="21" x14ac:dyDescent="0.45">
      <c r="B80" s="388" t="s">
        <v>213</v>
      </c>
      <c r="C80" s="388"/>
      <c r="D80" s="388"/>
      <c r="E80" s="388"/>
      <c r="F80" s="388"/>
      <c r="G80" s="388"/>
      <c r="H80" s="388"/>
      <c r="I80" s="388"/>
      <c r="J80" s="388"/>
      <c r="K80" s="388"/>
      <c r="L80" s="388"/>
      <c r="M80" s="388"/>
      <c r="N80" s="388"/>
      <c r="O80" s="388"/>
      <c r="P80" s="388"/>
      <c r="Q80" s="388"/>
      <c r="R80" s="133"/>
      <c r="S80" s="133"/>
    </row>
    <row r="81" spans="2:19" s="134" customFormat="1" ht="18.75" x14ac:dyDescent="0.3">
      <c r="B81" s="389" t="s">
        <v>214</v>
      </c>
      <c r="C81" s="389"/>
      <c r="D81" s="389"/>
      <c r="E81" s="389"/>
      <c r="F81" s="389"/>
      <c r="G81" s="389"/>
      <c r="H81" s="389"/>
      <c r="I81" s="389"/>
      <c r="J81" s="389"/>
      <c r="K81" s="389"/>
      <c r="L81" s="389"/>
      <c r="M81" s="389"/>
      <c r="N81" s="389"/>
      <c r="O81" s="389"/>
      <c r="P81" s="389"/>
      <c r="Q81" s="389"/>
      <c r="R81" s="133"/>
      <c r="S81" s="133"/>
    </row>
    <row r="82" spans="2:19" x14ac:dyDescent="0.25">
      <c r="B82" s="118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8"/>
      <c r="R82" s="1"/>
    </row>
    <row r="83" spans="2:19" ht="15.75" customHeight="1" x14ac:dyDescent="0.25">
      <c r="B83" s="8"/>
      <c r="C83" s="120"/>
      <c r="D83" s="120"/>
      <c r="E83" s="120"/>
      <c r="F83" s="120"/>
      <c r="G83" s="351" t="s">
        <v>288</v>
      </c>
      <c r="H83" s="351"/>
      <c r="I83" s="351"/>
      <c r="J83" s="351"/>
      <c r="K83" s="351"/>
      <c r="L83" s="351"/>
      <c r="M83" s="120"/>
      <c r="N83" s="120"/>
      <c r="O83" s="120"/>
      <c r="P83" s="120"/>
      <c r="Q83" s="121"/>
    </row>
    <row r="84" spans="2:19" ht="29.25" customHeight="1" x14ac:dyDescent="0.25">
      <c r="B84" s="379" t="s">
        <v>4</v>
      </c>
      <c r="C84" s="381" t="s">
        <v>5</v>
      </c>
      <c r="D84" s="381"/>
      <c r="E84" s="381" t="s">
        <v>6</v>
      </c>
      <c r="F84" s="381"/>
      <c r="G84" s="381" t="s">
        <v>7</v>
      </c>
      <c r="H84" s="381"/>
      <c r="I84" s="381" t="s">
        <v>334</v>
      </c>
      <c r="J84" s="381"/>
      <c r="K84" s="381" t="s">
        <v>9</v>
      </c>
      <c r="L84" s="381"/>
      <c r="M84" s="381" t="s">
        <v>10</v>
      </c>
      <c r="N84" s="381"/>
      <c r="O84" s="384" t="s">
        <v>11</v>
      </c>
      <c r="P84" s="384"/>
      <c r="Q84" s="380" t="s">
        <v>12</v>
      </c>
    </row>
    <row r="85" spans="2:19" ht="15.75" x14ac:dyDescent="0.25">
      <c r="B85" s="379"/>
      <c r="C85" s="382" t="s">
        <v>13</v>
      </c>
      <c r="D85" s="382"/>
      <c r="E85" s="382" t="s">
        <v>14</v>
      </c>
      <c r="F85" s="382"/>
      <c r="G85" s="382" t="s">
        <v>15</v>
      </c>
      <c r="H85" s="382"/>
      <c r="I85" s="382" t="s">
        <v>335</v>
      </c>
      <c r="J85" s="382"/>
      <c r="K85" s="382" t="s">
        <v>17</v>
      </c>
      <c r="L85" s="382"/>
      <c r="M85" s="382" t="s">
        <v>18</v>
      </c>
      <c r="N85" s="382"/>
      <c r="O85" s="385" t="s">
        <v>19</v>
      </c>
      <c r="P85" s="385"/>
      <c r="Q85" s="380"/>
    </row>
    <row r="86" spans="2:19" ht="22.5" x14ac:dyDescent="0.25">
      <c r="B86" s="379"/>
      <c r="C86" s="305" t="s">
        <v>153</v>
      </c>
      <c r="D86" s="306" t="s">
        <v>3</v>
      </c>
      <c r="E86" s="305" t="s">
        <v>153</v>
      </c>
      <c r="F86" s="306" t="s">
        <v>3</v>
      </c>
      <c r="G86" s="305" t="s">
        <v>153</v>
      </c>
      <c r="H86" s="306" t="s">
        <v>3</v>
      </c>
      <c r="I86" s="305" t="s">
        <v>153</v>
      </c>
      <c r="J86" s="306" t="s">
        <v>3</v>
      </c>
      <c r="K86" s="305" t="s">
        <v>153</v>
      </c>
      <c r="L86" s="306" t="s">
        <v>3</v>
      </c>
      <c r="M86" s="305" t="s">
        <v>153</v>
      </c>
      <c r="N86" s="306" t="s">
        <v>3</v>
      </c>
      <c r="O86" s="305" t="s">
        <v>153</v>
      </c>
      <c r="P86" s="306" t="s">
        <v>3</v>
      </c>
      <c r="Q86" s="380"/>
    </row>
    <row r="87" spans="2:19" ht="24.95" customHeight="1" x14ac:dyDescent="0.25">
      <c r="B87" s="53" t="s">
        <v>20</v>
      </c>
      <c r="C87" s="60" t="s">
        <v>21</v>
      </c>
      <c r="D87" s="60"/>
      <c r="E87" s="123">
        <f>SUM(E88:E97)</f>
        <v>139925</v>
      </c>
      <c r="F87" s="124">
        <f>SUM(F88:F97)</f>
        <v>100</v>
      </c>
      <c r="G87" s="123">
        <f t="shared" ref="G87:N87" si="25">SUM(G88:G96)</f>
        <v>4159744</v>
      </c>
      <c r="H87" s="124">
        <f t="shared" si="25"/>
        <v>100</v>
      </c>
      <c r="I87" s="123">
        <f>SUM(I88:I97)</f>
        <v>273508</v>
      </c>
      <c r="J87" s="124">
        <f>SUM(J88:J97)</f>
        <v>100</v>
      </c>
      <c r="K87" s="123">
        <f t="shared" si="25"/>
        <v>64141</v>
      </c>
      <c r="L87" s="124">
        <f t="shared" si="25"/>
        <v>99.999999999999986</v>
      </c>
      <c r="M87" s="123">
        <f t="shared" si="25"/>
        <v>198143.39705931733</v>
      </c>
      <c r="N87" s="124">
        <f t="shared" si="25"/>
        <v>100.00000000000001</v>
      </c>
      <c r="O87" s="60" t="s">
        <v>21</v>
      </c>
      <c r="P87" s="60"/>
      <c r="Q87" s="53" t="s">
        <v>22</v>
      </c>
    </row>
    <row r="88" spans="2:19" ht="24.95" customHeight="1" x14ac:dyDescent="0.25">
      <c r="B88" s="162" t="s">
        <v>87</v>
      </c>
      <c r="C88" s="8" t="s">
        <v>21</v>
      </c>
      <c r="D88" s="8" t="s">
        <v>21</v>
      </c>
      <c r="E88" s="20">
        <v>21550</v>
      </c>
      <c r="F88" s="117">
        <f>+E88/$E$87*100</f>
        <v>15.401107736287297</v>
      </c>
      <c r="G88" s="132">
        <v>265665</v>
      </c>
      <c r="H88" s="117">
        <f>+G88/$G$87*100</f>
        <v>6.386570904363345</v>
      </c>
      <c r="I88" s="20">
        <v>8081.7496475303824</v>
      </c>
      <c r="J88" s="117">
        <f>+I88/$I$87*100</f>
        <v>2.9548494550544708</v>
      </c>
      <c r="K88" s="23">
        <v>7925</v>
      </c>
      <c r="L88" s="117">
        <f>+K88/$K$87*100</f>
        <v>12.355591587284264</v>
      </c>
      <c r="M88" s="23">
        <v>74583.607667707241</v>
      </c>
      <c r="N88" s="117">
        <f>+M88/$M$87*100</f>
        <v>37.641227905959177</v>
      </c>
      <c r="O88" s="8" t="s">
        <v>21</v>
      </c>
      <c r="P88" s="8" t="s">
        <v>21</v>
      </c>
      <c r="Q88" s="25" t="s">
        <v>88</v>
      </c>
    </row>
    <row r="89" spans="2:19" ht="24.95" customHeight="1" x14ac:dyDescent="0.25">
      <c r="B89" s="162" t="s">
        <v>89</v>
      </c>
      <c r="C89" s="8" t="s">
        <v>21</v>
      </c>
      <c r="D89" s="8" t="s">
        <v>21</v>
      </c>
      <c r="E89" s="20">
        <v>13137</v>
      </c>
      <c r="F89" s="117">
        <f t="shared" ref="F89:F97" si="26">+E89/$E$87*100</f>
        <v>9.3886010362694297</v>
      </c>
      <c r="G89" s="132">
        <v>377469</v>
      </c>
      <c r="H89" s="117">
        <f t="shared" ref="H89:H96" si="27">+G89/$G$87*100</f>
        <v>9.0743324589205496</v>
      </c>
      <c r="I89" s="20">
        <v>11567.375586963866</v>
      </c>
      <c r="J89" s="117">
        <f t="shared" ref="J89:J97" si="28">+I89/$I$87*100</f>
        <v>4.2292640752606383</v>
      </c>
      <c r="K89" s="23">
        <v>13505</v>
      </c>
      <c r="L89" s="117">
        <f t="shared" ref="L89:L96" si="29">+K89/$K$87*100</f>
        <v>21.05517531688</v>
      </c>
      <c r="M89" s="23">
        <v>48128.20803993741</v>
      </c>
      <c r="N89" s="117">
        <f t="shared" ref="N89:N95" si="30">+M89/$M$87*100</f>
        <v>24.289584590865513</v>
      </c>
      <c r="O89" s="8" t="s">
        <v>21</v>
      </c>
      <c r="P89" s="8" t="s">
        <v>21</v>
      </c>
      <c r="Q89" s="25" t="s">
        <v>90</v>
      </c>
    </row>
    <row r="90" spans="2:19" ht="36" x14ac:dyDescent="0.25">
      <c r="B90" s="162" t="s">
        <v>91</v>
      </c>
      <c r="C90" s="8" t="s">
        <v>21</v>
      </c>
      <c r="D90" s="8" t="s">
        <v>21</v>
      </c>
      <c r="E90" s="20">
        <v>14833</v>
      </c>
      <c r="F90" s="117">
        <f t="shared" si="26"/>
        <v>10.600678935143828</v>
      </c>
      <c r="G90" s="132">
        <v>627020</v>
      </c>
      <c r="H90" s="117">
        <f t="shared" si="27"/>
        <v>15.073523755308019</v>
      </c>
      <c r="I90" s="20">
        <v>12578.522802745185</v>
      </c>
      <c r="J90" s="117">
        <f t="shared" si="28"/>
        <v>4.5989597389272658</v>
      </c>
      <c r="K90" s="23">
        <v>10659</v>
      </c>
      <c r="L90" s="117">
        <f t="shared" si="29"/>
        <v>16.618075801749271</v>
      </c>
      <c r="M90" s="23">
        <v>45300.670016288524</v>
      </c>
      <c r="N90" s="117">
        <f t="shared" si="30"/>
        <v>22.862568568321791</v>
      </c>
      <c r="O90" s="8" t="s">
        <v>21</v>
      </c>
      <c r="P90" s="8" t="s">
        <v>21</v>
      </c>
      <c r="Q90" s="25" t="s">
        <v>92</v>
      </c>
    </row>
    <row r="91" spans="2:19" ht="24.95" customHeight="1" x14ac:dyDescent="0.25">
      <c r="B91" s="162" t="s">
        <v>93</v>
      </c>
      <c r="C91" s="8" t="s">
        <v>21</v>
      </c>
      <c r="D91" s="8" t="s">
        <v>21</v>
      </c>
      <c r="E91" s="20">
        <v>21575</v>
      </c>
      <c r="F91" s="117">
        <f t="shared" si="26"/>
        <v>15.418974450598535</v>
      </c>
      <c r="G91" s="132">
        <v>663388</v>
      </c>
      <c r="H91" s="117">
        <f t="shared" si="27"/>
        <v>15.947808326666257</v>
      </c>
      <c r="I91" s="20">
        <v>23742.925119140556</v>
      </c>
      <c r="J91" s="117">
        <f t="shared" si="28"/>
        <v>8.6808887195769628</v>
      </c>
      <c r="K91" s="23">
        <v>14798</v>
      </c>
      <c r="L91" s="117">
        <f t="shared" si="29"/>
        <v>23.071046600458363</v>
      </c>
      <c r="M91" s="23">
        <v>20221.118595102722</v>
      </c>
      <c r="N91" s="117">
        <f t="shared" si="30"/>
        <v>10.205295202973236</v>
      </c>
      <c r="O91" s="8" t="s">
        <v>21</v>
      </c>
      <c r="P91" s="8" t="s">
        <v>21</v>
      </c>
      <c r="Q91" s="25" t="s">
        <v>94</v>
      </c>
    </row>
    <row r="92" spans="2:19" ht="24.95" customHeight="1" x14ac:dyDescent="0.25">
      <c r="B92" s="162" t="s">
        <v>95</v>
      </c>
      <c r="C92" s="8" t="s">
        <v>21</v>
      </c>
      <c r="D92" s="8" t="s">
        <v>21</v>
      </c>
      <c r="E92" s="20">
        <v>23039</v>
      </c>
      <c r="F92" s="117">
        <f t="shared" si="26"/>
        <v>16.465249240664644</v>
      </c>
      <c r="G92" s="132">
        <v>1791112</v>
      </c>
      <c r="H92" s="117">
        <f t="shared" si="27"/>
        <v>43.058226660102164</v>
      </c>
      <c r="I92" s="20">
        <v>6072.4543537280206</v>
      </c>
      <c r="J92" s="117">
        <f t="shared" si="28"/>
        <v>2.2202108727086669</v>
      </c>
      <c r="K92" s="23">
        <v>4760</v>
      </c>
      <c r="L92" s="117">
        <f t="shared" si="29"/>
        <v>7.421150278293136</v>
      </c>
      <c r="M92" s="23">
        <v>4213.2040045830654</v>
      </c>
      <c r="N92" s="117">
        <f t="shared" si="30"/>
        <v>2.1263408557196466</v>
      </c>
      <c r="O92" s="8" t="s">
        <v>21</v>
      </c>
      <c r="P92" s="8" t="s">
        <v>21</v>
      </c>
      <c r="Q92" s="25" t="s">
        <v>96</v>
      </c>
      <c r="R92" s="147">
        <v>226034</v>
      </c>
    </row>
    <row r="93" spans="2:19" ht="36" x14ac:dyDescent="0.25">
      <c r="B93" s="162" t="s">
        <v>97</v>
      </c>
      <c r="C93" s="8" t="s">
        <v>21</v>
      </c>
      <c r="D93" s="8" t="s">
        <v>21</v>
      </c>
      <c r="E93" s="20">
        <v>1017</v>
      </c>
      <c r="F93" s="117">
        <f t="shared" si="26"/>
        <v>0.72681793818116847</v>
      </c>
      <c r="G93" s="132">
        <v>198385</v>
      </c>
      <c r="H93" s="117">
        <f t="shared" si="27"/>
        <v>4.7691636793033423</v>
      </c>
      <c r="I93" s="20">
        <v>34371.577257844634</v>
      </c>
      <c r="J93" s="117">
        <f t="shared" si="28"/>
        <v>12.566936710386765</v>
      </c>
      <c r="K93" s="151" t="s">
        <v>168</v>
      </c>
      <c r="L93" s="210" t="s">
        <v>168</v>
      </c>
      <c r="M93" s="151" t="s">
        <v>168</v>
      </c>
      <c r="N93" s="210" t="s">
        <v>168</v>
      </c>
      <c r="O93" s="8" t="s">
        <v>21</v>
      </c>
      <c r="P93" s="8" t="s">
        <v>21</v>
      </c>
      <c r="Q93" s="25" t="s">
        <v>98</v>
      </c>
      <c r="R93" s="147">
        <v>1565078</v>
      </c>
    </row>
    <row r="94" spans="2:19" ht="24" x14ac:dyDescent="0.25">
      <c r="B94" s="162" t="s">
        <v>99</v>
      </c>
      <c r="C94" s="8" t="s">
        <v>21</v>
      </c>
      <c r="D94" s="8" t="s">
        <v>21</v>
      </c>
      <c r="E94" s="210" t="s">
        <v>168</v>
      </c>
      <c r="F94" s="210" t="s">
        <v>168</v>
      </c>
      <c r="G94" s="151" t="s">
        <v>168</v>
      </c>
      <c r="H94" s="210" t="s">
        <v>168</v>
      </c>
      <c r="I94" s="20">
        <v>345.40566048728198</v>
      </c>
      <c r="J94" s="117">
        <f t="shared" si="28"/>
        <v>0.12628722395223613</v>
      </c>
      <c r="K94" s="23">
        <v>5826</v>
      </c>
      <c r="L94" s="117">
        <f t="shared" si="29"/>
        <v>9.0831137649865141</v>
      </c>
      <c r="M94" s="23">
        <v>4656.3426499034194</v>
      </c>
      <c r="N94" s="117">
        <f t="shared" si="30"/>
        <v>2.3499862821618378</v>
      </c>
      <c r="O94" s="8" t="s">
        <v>21</v>
      </c>
      <c r="P94" s="8" t="s">
        <v>21</v>
      </c>
      <c r="Q94" s="25" t="s">
        <v>100</v>
      </c>
      <c r="R94" s="147">
        <f>SUM(R92:R93)</f>
        <v>1791112</v>
      </c>
    </row>
    <row r="95" spans="2:19" ht="36" x14ac:dyDescent="0.25">
      <c r="B95" s="162" t="s">
        <v>101</v>
      </c>
      <c r="C95" s="8" t="s">
        <v>21</v>
      </c>
      <c r="D95" s="8" t="s">
        <v>21</v>
      </c>
      <c r="E95" s="20">
        <v>7954</v>
      </c>
      <c r="F95" s="117">
        <f t="shared" si="26"/>
        <v>5.6844738252635345</v>
      </c>
      <c r="G95" s="132">
        <v>45442</v>
      </c>
      <c r="H95" s="117">
        <f t="shared" si="27"/>
        <v>1.0924229952612468</v>
      </c>
      <c r="I95" s="20">
        <v>11540.448801603301</v>
      </c>
      <c r="J95" s="117">
        <f t="shared" si="28"/>
        <v>4.2194191035009219</v>
      </c>
      <c r="K95" s="23">
        <v>1482</v>
      </c>
      <c r="L95" s="117">
        <f t="shared" si="29"/>
        <v>2.3105346034517704</v>
      </c>
      <c r="M95" s="23">
        <v>1040.2460857949679</v>
      </c>
      <c r="N95" s="117">
        <f t="shared" si="30"/>
        <v>0.52499659399881693</v>
      </c>
      <c r="O95" s="8" t="s">
        <v>21</v>
      </c>
      <c r="P95" s="8" t="s">
        <v>21</v>
      </c>
      <c r="Q95" s="25" t="s">
        <v>102</v>
      </c>
    </row>
    <row r="96" spans="2:19" ht="24.95" customHeight="1" x14ac:dyDescent="0.25">
      <c r="B96" s="162" t="s">
        <v>103</v>
      </c>
      <c r="C96" s="8" t="s">
        <v>21</v>
      </c>
      <c r="D96" s="8" t="s">
        <v>21</v>
      </c>
      <c r="E96" s="20">
        <v>34480</v>
      </c>
      <c r="F96" s="117">
        <f t="shared" si="26"/>
        <v>24.641772378059677</v>
      </c>
      <c r="G96" s="132">
        <v>191263</v>
      </c>
      <c r="H96" s="117">
        <f t="shared" si="27"/>
        <v>4.5979512200750809</v>
      </c>
      <c r="I96" s="20">
        <v>47365.143959078567</v>
      </c>
      <c r="J96" s="117">
        <f t="shared" si="28"/>
        <v>17.317644807127603</v>
      </c>
      <c r="K96" s="23">
        <v>5186</v>
      </c>
      <c r="L96" s="117">
        <f t="shared" si="29"/>
        <v>8.0853120468966804</v>
      </c>
      <c r="M96" s="151" t="s">
        <v>168</v>
      </c>
      <c r="N96" s="210" t="s">
        <v>168</v>
      </c>
      <c r="O96" s="8" t="s">
        <v>21</v>
      </c>
      <c r="P96" s="8" t="s">
        <v>21</v>
      </c>
      <c r="Q96" s="25" t="s">
        <v>104</v>
      </c>
    </row>
    <row r="97" spans="2:19" ht="15.75" thickBot="1" x14ac:dyDescent="0.3">
      <c r="B97" s="275" t="s">
        <v>299</v>
      </c>
      <c r="C97" s="116" t="s">
        <v>21</v>
      </c>
      <c r="D97" s="116" t="s">
        <v>21</v>
      </c>
      <c r="E97" s="115">
        <v>2340</v>
      </c>
      <c r="F97" s="126">
        <f t="shared" si="26"/>
        <v>1.672324459531892</v>
      </c>
      <c r="G97" s="179" t="s">
        <v>168</v>
      </c>
      <c r="H97" s="211" t="s">
        <v>168</v>
      </c>
      <c r="I97" s="115">
        <v>117842.3968108782</v>
      </c>
      <c r="J97" s="126">
        <f t="shared" si="28"/>
        <v>43.085539293504468</v>
      </c>
      <c r="K97" s="179" t="s">
        <v>168</v>
      </c>
      <c r="L97" s="211" t="s">
        <v>168</v>
      </c>
      <c r="M97" s="179" t="s">
        <v>168</v>
      </c>
      <c r="N97" s="211" t="s">
        <v>168</v>
      </c>
      <c r="O97" s="116" t="s">
        <v>21</v>
      </c>
      <c r="P97" s="116" t="s">
        <v>21</v>
      </c>
      <c r="Q97" s="261" t="s">
        <v>300</v>
      </c>
    </row>
    <row r="98" spans="2:19" ht="21.75" customHeight="1" x14ac:dyDescent="0.25">
      <c r="B98" s="386" t="s">
        <v>337</v>
      </c>
      <c r="C98" s="386"/>
      <c r="D98" s="386"/>
      <c r="E98" s="386"/>
      <c r="F98" s="386"/>
      <c r="G98" s="386"/>
      <c r="H98" s="386"/>
      <c r="I98" s="20"/>
      <c r="J98" s="387" t="s">
        <v>336</v>
      </c>
      <c r="K98" s="387"/>
      <c r="L98" s="387"/>
      <c r="M98" s="387"/>
      <c r="N98" s="387"/>
      <c r="O98" s="387"/>
      <c r="P98" s="387"/>
      <c r="Q98" s="387"/>
    </row>
    <row r="99" spans="2:19" s="134" customFormat="1" ht="21" x14ac:dyDescent="0.45">
      <c r="B99" s="388" t="s">
        <v>213</v>
      </c>
      <c r="C99" s="388"/>
      <c r="D99" s="388"/>
      <c r="E99" s="388"/>
      <c r="F99" s="388"/>
      <c r="G99" s="388"/>
      <c r="H99" s="388"/>
      <c r="I99" s="388"/>
      <c r="J99" s="388"/>
      <c r="K99" s="388"/>
      <c r="L99" s="388"/>
      <c r="M99" s="388"/>
      <c r="N99" s="388"/>
      <c r="O99" s="388"/>
      <c r="P99" s="388"/>
      <c r="Q99" s="388"/>
      <c r="R99" s="133"/>
      <c r="S99" s="133"/>
    </row>
    <row r="100" spans="2:19" s="134" customFormat="1" ht="18.75" x14ac:dyDescent="0.3">
      <c r="B100" s="389" t="s">
        <v>214</v>
      </c>
      <c r="C100" s="389"/>
      <c r="D100" s="389"/>
      <c r="E100" s="389"/>
      <c r="F100" s="389"/>
      <c r="G100" s="389"/>
      <c r="H100" s="389"/>
      <c r="I100" s="389"/>
      <c r="J100" s="389"/>
      <c r="K100" s="389"/>
      <c r="L100" s="389"/>
      <c r="M100" s="389"/>
      <c r="N100" s="389"/>
      <c r="O100" s="389"/>
      <c r="P100" s="389"/>
      <c r="Q100" s="389"/>
      <c r="R100" s="133"/>
      <c r="S100" s="133"/>
    </row>
    <row r="101" spans="2:19" x14ac:dyDescent="0.25">
      <c r="B101" s="118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8"/>
      <c r="R101" s="1"/>
    </row>
    <row r="102" spans="2:19" ht="15.75" customHeight="1" x14ac:dyDescent="0.25">
      <c r="B102" s="8"/>
      <c r="C102" s="120"/>
      <c r="D102" s="120"/>
      <c r="E102" s="120"/>
      <c r="F102" s="120"/>
      <c r="G102" s="351" t="s">
        <v>322</v>
      </c>
      <c r="H102" s="351"/>
      <c r="I102" s="351"/>
      <c r="J102" s="351"/>
      <c r="K102" s="351"/>
      <c r="L102" s="351"/>
      <c r="M102" s="120"/>
      <c r="N102" s="120"/>
      <c r="O102" s="120"/>
      <c r="P102" s="120"/>
      <c r="Q102" s="121"/>
    </row>
    <row r="103" spans="2:19" ht="29.25" customHeight="1" x14ac:dyDescent="0.25">
      <c r="B103" s="379" t="s">
        <v>4</v>
      </c>
      <c r="C103" s="381" t="s">
        <v>5</v>
      </c>
      <c r="D103" s="381"/>
      <c r="E103" s="381" t="s">
        <v>6</v>
      </c>
      <c r="F103" s="381"/>
      <c r="G103" s="381" t="s">
        <v>7</v>
      </c>
      <c r="H103" s="381"/>
      <c r="I103" s="381" t="s">
        <v>334</v>
      </c>
      <c r="J103" s="381"/>
      <c r="K103" s="381" t="s">
        <v>9</v>
      </c>
      <c r="L103" s="381"/>
      <c r="M103" s="381" t="s">
        <v>10</v>
      </c>
      <c r="N103" s="381"/>
      <c r="O103" s="384" t="s">
        <v>11</v>
      </c>
      <c r="P103" s="384"/>
      <c r="Q103" s="380" t="s">
        <v>12</v>
      </c>
    </row>
    <row r="104" spans="2:19" ht="15.75" x14ac:dyDescent="0.25">
      <c r="B104" s="379"/>
      <c r="C104" s="382" t="s">
        <v>13</v>
      </c>
      <c r="D104" s="382"/>
      <c r="E104" s="382" t="s">
        <v>14</v>
      </c>
      <c r="F104" s="382"/>
      <c r="G104" s="382" t="s">
        <v>15</v>
      </c>
      <c r="H104" s="382"/>
      <c r="I104" s="382" t="s">
        <v>335</v>
      </c>
      <c r="J104" s="382"/>
      <c r="K104" s="382" t="s">
        <v>17</v>
      </c>
      <c r="L104" s="382"/>
      <c r="M104" s="382" t="s">
        <v>18</v>
      </c>
      <c r="N104" s="382"/>
      <c r="O104" s="385" t="s">
        <v>19</v>
      </c>
      <c r="P104" s="385"/>
      <c r="Q104" s="380"/>
    </row>
    <row r="105" spans="2:19" ht="22.5" x14ac:dyDescent="0.25">
      <c r="B105" s="379"/>
      <c r="C105" s="305" t="s">
        <v>153</v>
      </c>
      <c r="D105" s="306" t="s">
        <v>3</v>
      </c>
      <c r="E105" s="305" t="s">
        <v>153</v>
      </c>
      <c r="F105" s="306" t="s">
        <v>3</v>
      </c>
      <c r="G105" s="305" t="s">
        <v>153</v>
      </c>
      <c r="H105" s="306" t="s">
        <v>3</v>
      </c>
      <c r="I105" s="305" t="s">
        <v>153</v>
      </c>
      <c r="J105" s="306" t="s">
        <v>3</v>
      </c>
      <c r="K105" s="305" t="s">
        <v>153</v>
      </c>
      <c r="L105" s="306" t="s">
        <v>3</v>
      </c>
      <c r="M105" s="305" t="s">
        <v>153</v>
      </c>
      <c r="N105" s="306" t="s">
        <v>3</v>
      </c>
      <c r="O105" s="305" t="s">
        <v>153</v>
      </c>
      <c r="P105" s="306" t="s">
        <v>3</v>
      </c>
      <c r="Q105" s="380"/>
    </row>
    <row r="106" spans="2:19" ht="24.95" customHeight="1" x14ac:dyDescent="0.25">
      <c r="B106" s="53" t="s">
        <v>20</v>
      </c>
      <c r="C106" s="60" t="s">
        <v>21</v>
      </c>
      <c r="D106" s="60"/>
      <c r="E106" s="123">
        <f>SUM(E107:E116)</f>
        <v>64187</v>
      </c>
      <c r="F106" s="124">
        <f>SUM(F107:F116)</f>
        <v>99.999999999999986</v>
      </c>
      <c r="G106" s="123">
        <f t="shared" ref="G106:N106" si="31">SUM(G107:G115)</f>
        <v>816361</v>
      </c>
      <c r="H106" s="124">
        <f t="shared" si="31"/>
        <v>100</v>
      </c>
      <c r="I106" s="123">
        <f>SUM(I107:I116)</f>
        <v>130077</v>
      </c>
      <c r="J106" s="124">
        <f>SUM(J107:J116)</f>
        <v>100</v>
      </c>
      <c r="K106" s="123">
        <f t="shared" si="31"/>
        <v>34322</v>
      </c>
      <c r="L106" s="124">
        <f t="shared" si="31"/>
        <v>100.00000000000001</v>
      </c>
      <c r="M106" s="123">
        <f t="shared" si="31"/>
        <v>150236.76939552033</v>
      </c>
      <c r="N106" s="124">
        <f t="shared" si="31"/>
        <v>100.00000000000001</v>
      </c>
      <c r="O106" s="60" t="s">
        <v>21</v>
      </c>
      <c r="P106" s="60"/>
      <c r="Q106" s="53" t="s">
        <v>22</v>
      </c>
    </row>
    <row r="107" spans="2:19" ht="24.95" customHeight="1" x14ac:dyDescent="0.25">
      <c r="B107" s="162" t="s">
        <v>87</v>
      </c>
      <c r="C107" s="8" t="s">
        <v>21</v>
      </c>
      <c r="D107" s="8" t="s">
        <v>21</v>
      </c>
      <c r="E107" s="20">
        <v>10110</v>
      </c>
      <c r="F107" s="117">
        <f>+E107/$E$106*100</f>
        <v>15.750852976459406</v>
      </c>
      <c r="G107" s="132">
        <f t="shared" ref="G107:G112" si="32">+G69-G88</f>
        <v>23454</v>
      </c>
      <c r="H107" s="117">
        <f>+G107/$G$106*100</f>
        <v>2.872993687841531</v>
      </c>
      <c r="I107" s="20">
        <v>2271.9462373411388</v>
      </c>
      <c r="J107" s="117">
        <f>+I107/$I$106*100</f>
        <v>1.7466164174613028</v>
      </c>
      <c r="K107" s="23">
        <v>1941</v>
      </c>
      <c r="L107" s="117">
        <f>+K107/$K$106*100</f>
        <v>5.6552648447060188</v>
      </c>
      <c r="M107" s="23">
        <v>11994.152396089545</v>
      </c>
      <c r="N107" s="117">
        <f>+M107/$M$106*100</f>
        <v>7.983499941025209</v>
      </c>
      <c r="O107" s="8" t="s">
        <v>21</v>
      </c>
      <c r="P107" s="8" t="s">
        <v>21</v>
      </c>
      <c r="Q107" s="25" t="s">
        <v>88</v>
      </c>
    </row>
    <row r="108" spans="2:19" ht="24.95" customHeight="1" x14ac:dyDescent="0.25">
      <c r="B108" s="162" t="s">
        <v>89</v>
      </c>
      <c r="C108" s="8" t="s">
        <v>21</v>
      </c>
      <c r="D108" s="8" t="s">
        <v>21</v>
      </c>
      <c r="E108" s="20">
        <v>13889</v>
      </c>
      <c r="F108" s="117">
        <f t="shared" ref="F108:F116" si="33">+E108/$E$106*100</f>
        <v>21.638337981211148</v>
      </c>
      <c r="G108" s="132">
        <f t="shared" si="32"/>
        <v>145021</v>
      </c>
      <c r="H108" s="117">
        <f t="shared" ref="H108:H114" si="34">+G108/$G$106*100</f>
        <v>17.764322401486599</v>
      </c>
      <c r="I108" s="20">
        <v>7752.2057780767627</v>
      </c>
      <c r="J108" s="117">
        <f t="shared" ref="J108:J116" si="35">+I108/$I$106*100</f>
        <v>5.9597052346508317</v>
      </c>
      <c r="K108" s="23">
        <v>15709</v>
      </c>
      <c r="L108" s="117">
        <f t="shared" ref="L108:L115" si="36">+K108/$K$106*100</f>
        <v>45.769477303187465</v>
      </c>
      <c r="M108" s="23">
        <v>65101.885050442288</v>
      </c>
      <c r="N108" s="117">
        <f t="shared" ref="N108:N113" si="37">+M108/$M$106*100</f>
        <v>43.33285740393687</v>
      </c>
      <c r="O108" s="8" t="s">
        <v>21</v>
      </c>
      <c r="P108" s="8" t="s">
        <v>21</v>
      </c>
      <c r="Q108" s="25" t="s">
        <v>90</v>
      </c>
    </row>
    <row r="109" spans="2:19" ht="36" x14ac:dyDescent="0.25">
      <c r="B109" s="162" t="s">
        <v>91</v>
      </c>
      <c r="C109" s="8" t="s">
        <v>21</v>
      </c>
      <c r="D109" s="8" t="s">
        <v>21</v>
      </c>
      <c r="E109" s="20">
        <v>10887</v>
      </c>
      <c r="F109" s="117">
        <f t="shared" si="33"/>
        <v>16.961378472276316</v>
      </c>
      <c r="G109" s="132">
        <f t="shared" si="32"/>
        <v>393581</v>
      </c>
      <c r="H109" s="117">
        <f t="shared" si="34"/>
        <v>48.211636763637657</v>
      </c>
      <c r="I109" s="20">
        <v>4561.2495227359504</v>
      </c>
      <c r="J109" s="117">
        <f t="shared" si="35"/>
        <v>3.5065765067890178</v>
      </c>
      <c r="K109" s="23">
        <v>4444</v>
      </c>
      <c r="L109" s="117">
        <f t="shared" si="36"/>
        <v>12.947963405395956</v>
      </c>
      <c r="M109" s="23">
        <v>42889.195090747293</v>
      </c>
      <c r="N109" s="117">
        <f t="shared" si="37"/>
        <v>28.547735193796132</v>
      </c>
      <c r="O109" s="8" t="s">
        <v>21</v>
      </c>
      <c r="P109" s="8" t="s">
        <v>21</v>
      </c>
      <c r="Q109" s="25" t="s">
        <v>92</v>
      </c>
    </row>
    <row r="110" spans="2:19" ht="24" x14ac:dyDescent="0.25">
      <c r="B110" s="162" t="s">
        <v>93</v>
      </c>
      <c r="C110" s="8" t="s">
        <v>21</v>
      </c>
      <c r="D110" s="8" t="s">
        <v>21</v>
      </c>
      <c r="E110" s="20">
        <v>17221</v>
      </c>
      <c r="F110" s="117">
        <f t="shared" si="33"/>
        <v>26.829420287597177</v>
      </c>
      <c r="G110" s="132">
        <f t="shared" si="32"/>
        <v>166960</v>
      </c>
      <c r="H110" s="117">
        <f t="shared" si="34"/>
        <v>20.451736425429438</v>
      </c>
      <c r="I110" s="20">
        <v>24029.462737041144</v>
      </c>
      <c r="J110" s="117">
        <f t="shared" si="35"/>
        <v>18.473260251267437</v>
      </c>
      <c r="K110" s="23">
        <v>9488</v>
      </c>
      <c r="L110" s="117">
        <f t="shared" si="36"/>
        <v>27.644076685507841</v>
      </c>
      <c r="M110" s="23">
        <v>26197.261726733872</v>
      </c>
      <c r="N110" s="117">
        <f t="shared" si="37"/>
        <v>17.43731699778883</v>
      </c>
      <c r="O110" s="8" t="s">
        <v>21</v>
      </c>
      <c r="P110" s="8" t="s">
        <v>21</v>
      </c>
      <c r="Q110" s="25" t="s">
        <v>94</v>
      </c>
    </row>
    <row r="111" spans="2:19" ht="24.95" customHeight="1" x14ac:dyDescent="0.25">
      <c r="B111" s="162" t="s">
        <v>95</v>
      </c>
      <c r="C111" s="8" t="s">
        <v>21</v>
      </c>
      <c r="D111" s="8" t="s">
        <v>21</v>
      </c>
      <c r="E111" s="20">
        <v>7719</v>
      </c>
      <c r="F111" s="117">
        <f t="shared" si="33"/>
        <v>12.025799616744823</v>
      </c>
      <c r="G111" s="132">
        <f t="shared" si="32"/>
        <v>75685</v>
      </c>
      <c r="H111" s="117">
        <f t="shared" si="34"/>
        <v>9.271021031136959</v>
      </c>
      <c r="I111" s="20">
        <v>4658.0835802985403</v>
      </c>
      <c r="J111" s="117">
        <f t="shared" si="35"/>
        <v>3.5810201498332068</v>
      </c>
      <c r="K111" s="23">
        <v>2204</v>
      </c>
      <c r="L111" s="117">
        <f t="shared" si="36"/>
        <v>6.4215372064564997</v>
      </c>
      <c r="M111" s="23">
        <v>3928.7148696607574</v>
      </c>
      <c r="N111" s="117">
        <f t="shared" si="37"/>
        <v>2.6150155421126233</v>
      </c>
      <c r="O111" s="8" t="s">
        <v>21</v>
      </c>
      <c r="P111" s="8" t="s">
        <v>21</v>
      </c>
      <c r="Q111" s="25" t="s">
        <v>96</v>
      </c>
    </row>
    <row r="112" spans="2:19" ht="36" x14ac:dyDescent="0.25">
      <c r="B112" s="162" t="s">
        <v>97</v>
      </c>
      <c r="C112" s="8" t="s">
        <v>21</v>
      </c>
      <c r="D112" s="8" t="s">
        <v>21</v>
      </c>
      <c r="E112" s="20">
        <v>7</v>
      </c>
      <c r="F112" s="117">
        <f t="shared" si="33"/>
        <v>1.0905635097449639E-2</v>
      </c>
      <c r="G112" s="132">
        <f t="shared" si="32"/>
        <v>8191</v>
      </c>
      <c r="H112" s="117">
        <f t="shared" si="34"/>
        <v>1.0033551333294952</v>
      </c>
      <c r="I112" s="20">
        <v>5030.8033490300177</v>
      </c>
      <c r="J112" s="117">
        <f t="shared" si="35"/>
        <v>3.8675579457014062</v>
      </c>
      <c r="K112" s="151" t="s">
        <v>168</v>
      </c>
      <c r="L112" s="210" t="s">
        <v>168</v>
      </c>
      <c r="M112" s="151" t="s">
        <v>168</v>
      </c>
      <c r="N112" s="210" t="s">
        <v>168</v>
      </c>
      <c r="O112" s="8" t="s">
        <v>21</v>
      </c>
      <c r="P112" s="8" t="s">
        <v>21</v>
      </c>
      <c r="Q112" s="25" t="s">
        <v>98</v>
      </c>
    </row>
    <row r="113" spans="2:19" ht="24" x14ac:dyDescent="0.25">
      <c r="B113" s="162" t="s">
        <v>99</v>
      </c>
      <c r="C113" s="8" t="s">
        <v>21</v>
      </c>
      <c r="D113" s="8" t="s">
        <v>21</v>
      </c>
      <c r="E113" s="210" t="s">
        <v>168</v>
      </c>
      <c r="F113" s="210" t="s">
        <v>168</v>
      </c>
      <c r="G113" s="151" t="s">
        <v>168</v>
      </c>
      <c r="H113" s="210" t="s">
        <v>168</v>
      </c>
      <c r="I113" s="20">
        <v>126.98050944528281</v>
      </c>
      <c r="J113" s="117">
        <f t="shared" si="35"/>
        <v>9.7619494180587504E-2</v>
      </c>
      <c r="K113" s="151" t="s">
        <v>168</v>
      </c>
      <c r="L113" s="210" t="s">
        <v>168</v>
      </c>
      <c r="M113" s="23">
        <v>125.56026184657365</v>
      </c>
      <c r="N113" s="117">
        <f t="shared" si="37"/>
        <v>8.3574921340339697E-2</v>
      </c>
      <c r="O113" s="8" t="s">
        <v>21</v>
      </c>
      <c r="P113" s="8" t="s">
        <v>21</v>
      </c>
      <c r="Q113" s="25" t="s">
        <v>100</v>
      </c>
    </row>
    <row r="114" spans="2:19" ht="36" x14ac:dyDescent="0.25">
      <c r="B114" s="162" t="s">
        <v>101</v>
      </c>
      <c r="C114" s="8" t="s">
        <v>21</v>
      </c>
      <c r="D114" s="8" t="s">
        <v>21</v>
      </c>
      <c r="E114" s="20">
        <v>2281</v>
      </c>
      <c r="F114" s="117">
        <f t="shared" si="33"/>
        <v>3.553679093897518</v>
      </c>
      <c r="G114" s="132">
        <f>+G76-G95</f>
        <v>3469</v>
      </c>
      <c r="H114" s="117">
        <f t="shared" si="34"/>
        <v>0.4249345571383249</v>
      </c>
      <c r="I114" s="20">
        <v>992.09232559408019</v>
      </c>
      <c r="J114" s="117">
        <f t="shared" si="35"/>
        <v>0.76269619194329519</v>
      </c>
      <c r="K114" s="151" t="s">
        <v>168</v>
      </c>
      <c r="L114" s="210" t="s">
        <v>168</v>
      </c>
      <c r="M114" s="151" t="s">
        <v>168</v>
      </c>
      <c r="N114" s="210" t="s">
        <v>168</v>
      </c>
      <c r="O114" s="8" t="s">
        <v>21</v>
      </c>
      <c r="P114" s="8" t="s">
        <v>21</v>
      </c>
      <c r="Q114" s="25" t="s">
        <v>102</v>
      </c>
    </row>
    <row r="115" spans="2:19" ht="24.95" customHeight="1" x14ac:dyDescent="0.25">
      <c r="B115" s="162" t="s">
        <v>103</v>
      </c>
      <c r="C115" s="8" t="s">
        <v>21</v>
      </c>
      <c r="D115" s="8" t="s">
        <v>21</v>
      </c>
      <c r="E115" s="20">
        <v>1368</v>
      </c>
      <c r="F115" s="117">
        <f t="shared" si="33"/>
        <v>2.1312726876158723</v>
      </c>
      <c r="G115" s="151" t="s">
        <v>168</v>
      </c>
      <c r="H115" s="210" t="s">
        <v>168</v>
      </c>
      <c r="I115" s="20">
        <v>238.43102852675406</v>
      </c>
      <c r="J115" s="117">
        <f t="shared" si="35"/>
        <v>0.18329991353333339</v>
      </c>
      <c r="K115" s="23">
        <v>536</v>
      </c>
      <c r="L115" s="117">
        <f t="shared" si="36"/>
        <v>1.5616805547462269</v>
      </c>
      <c r="M115" s="151" t="s">
        <v>168</v>
      </c>
      <c r="N115" s="210" t="s">
        <v>168</v>
      </c>
      <c r="O115" s="8" t="s">
        <v>21</v>
      </c>
      <c r="P115" s="8" t="s">
        <v>21</v>
      </c>
      <c r="Q115" s="25" t="s">
        <v>104</v>
      </c>
    </row>
    <row r="116" spans="2:19" ht="15.75" thickBot="1" x14ac:dyDescent="0.3">
      <c r="B116" s="275" t="s">
        <v>299</v>
      </c>
      <c r="C116" s="116" t="s">
        <v>21</v>
      </c>
      <c r="D116" s="116" t="s">
        <v>21</v>
      </c>
      <c r="E116" s="115">
        <v>705</v>
      </c>
      <c r="F116" s="126">
        <f t="shared" si="33"/>
        <v>1.098353249100285</v>
      </c>
      <c r="G116" s="179" t="s">
        <v>168</v>
      </c>
      <c r="H116" s="211" t="s">
        <v>168</v>
      </c>
      <c r="I116" s="115">
        <v>80415.744931910333</v>
      </c>
      <c r="J116" s="126">
        <f t="shared" si="35"/>
        <v>61.82164789463959</v>
      </c>
      <c r="K116" s="179" t="s">
        <v>168</v>
      </c>
      <c r="L116" s="211" t="s">
        <v>168</v>
      </c>
      <c r="M116" s="179" t="s">
        <v>168</v>
      </c>
      <c r="N116" s="211" t="s">
        <v>168</v>
      </c>
      <c r="O116" s="116" t="s">
        <v>21</v>
      </c>
      <c r="P116" s="116" t="s">
        <v>21</v>
      </c>
      <c r="Q116" s="261" t="s">
        <v>300</v>
      </c>
    </row>
    <row r="117" spans="2:19" ht="21.75" customHeight="1" x14ac:dyDescent="0.25">
      <c r="B117" s="386" t="s">
        <v>337</v>
      </c>
      <c r="C117" s="386"/>
      <c r="D117" s="386"/>
      <c r="E117" s="386"/>
      <c r="F117" s="386"/>
      <c r="G117" s="386"/>
      <c r="H117" s="386"/>
      <c r="I117" s="20"/>
      <c r="J117" s="387" t="s">
        <v>336</v>
      </c>
      <c r="K117" s="387"/>
      <c r="L117" s="387"/>
      <c r="M117" s="387"/>
      <c r="N117" s="387"/>
      <c r="O117" s="387"/>
      <c r="P117" s="387"/>
      <c r="Q117" s="387"/>
    </row>
    <row r="118" spans="2:19" s="134" customFormat="1" ht="21" x14ac:dyDescent="0.45">
      <c r="B118" s="388" t="s">
        <v>213</v>
      </c>
      <c r="C118" s="388"/>
      <c r="D118" s="388"/>
      <c r="E118" s="388"/>
      <c r="F118" s="388"/>
      <c r="G118" s="388"/>
      <c r="H118" s="388"/>
      <c r="I118" s="388"/>
      <c r="J118" s="388"/>
      <c r="K118" s="388"/>
      <c r="L118" s="388"/>
      <c r="M118" s="388"/>
      <c r="N118" s="388"/>
      <c r="O118" s="388"/>
      <c r="P118" s="388"/>
      <c r="Q118" s="388"/>
      <c r="R118" s="133"/>
      <c r="S118" s="133"/>
    </row>
    <row r="119" spans="2:19" s="134" customFormat="1" ht="18.75" x14ac:dyDescent="0.3">
      <c r="B119" s="389" t="s">
        <v>214</v>
      </c>
      <c r="C119" s="389"/>
      <c r="D119" s="389"/>
      <c r="E119" s="389"/>
      <c r="F119" s="389"/>
      <c r="G119" s="389"/>
      <c r="H119" s="389"/>
      <c r="I119" s="389"/>
      <c r="J119" s="389"/>
      <c r="K119" s="389"/>
      <c r="L119" s="389"/>
      <c r="M119" s="389"/>
      <c r="N119" s="389"/>
      <c r="O119" s="389"/>
      <c r="P119" s="389"/>
      <c r="Q119" s="389"/>
      <c r="R119" s="133"/>
      <c r="S119" s="133"/>
    </row>
    <row r="120" spans="2:19" x14ac:dyDescent="0.25">
      <c r="B120" s="118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8"/>
      <c r="R120" s="1"/>
    </row>
    <row r="121" spans="2:19" ht="15.75" customHeight="1" x14ac:dyDescent="0.25">
      <c r="B121" s="8"/>
      <c r="C121" s="120"/>
      <c r="D121" s="120"/>
      <c r="E121" s="120"/>
      <c r="F121" s="120"/>
      <c r="G121" s="351" t="s">
        <v>156</v>
      </c>
      <c r="H121" s="351"/>
      <c r="I121" s="351"/>
      <c r="J121" s="351"/>
      <c r="K121" s="351"/>
      <c r="L121" s="351"/>
      <c r="M121" s="120"/>
      <c r="N121" s="120"/>
      <c r="O121" s="120"/>
      <c r="P121" s="120"/>
      <c r="Q121" s="121"/>
    </row>
    <row r="122" spans="2:19" ht="28.5" customHeight="1" x14ac:dyDescent="0.25">
      <c r="B122" s="379" t="s">
        <v>4</v>
      </c>
      <c r="C122" s="381" t="s">
        <v>5</v>
      </c>
      <c r="D122" s="381"/>
      <c r="E122" s="381" t="s">
        <v>6</v>
      </c>
      <c r="F122" s="381"/>
      <c r="G122" s="381" t="s">
        <v>7</v>
      </c>
      <c r="H122" s="381"/>
      <c r="I122" s="381" t="s">
        <v>334</v>
      </c>
      <c r="J122" s="381"/>
      <c r="K122" s="381" t="s">
        <v>9</v>
      </c>
      <c r="L122" s="381"/>
      <c r="M122" s="381" t="s">
        <v>10</v>
      </c>
      <c r="N122" s="381"/>
      <c r="O122" s="384" t="s">
        <v>11</v>
      </c>
      <c r="P122" s="384"/>
      <c r="Q122" s="380" t="s">
        <v>12</v>
      </c>
    </row>
    <row r="123" spans="2:19" ht="15.75" x14ac:dyDescent="0.25">
      <c r="B123" s="379"/>
      <c r="C123" s="382" t="s">
        <v>13</v>
      </c>
      <c r="D123" s="382"/>
      <c r="E123" s="382" t="s">
        <v>14</v>
      </c>
      <c r="F123" s="382"/>
      <c r="G123" s="382" t="s">
        <v>15</v>
      </c>
      <c r="H123" s="382"/>
      <c r="I123" s="382" t="s">
        <v>335</v>
      </c>
      <c r="J123" s="382"/>
      <c r="K123" s="382" t="s">
        <v>17</v>
      </c>
      <c r="L123" s="382"/>
      <c r="M123" s="382" t="s">
        <v>18</v>
      </c>
      <c r="N123" s="382"/>
      <c r="O123" s="385" t="s">
        <v>19</v>
      </c>
      <c r="P123" s="385"/>
      <c r="Q123" s="380"/>
    </row>
    <row r="124" spans="2:19" ht="22.5" x14ac:dyDescent="0.25">
      <c r="B124" s="379"/>
      <c r="C124" s="305" t="s">
        <v>153</v>
      </c>
      <c r="D124" s="306" t="s">
        <v>3</v>
      </c>
      <c r="E124" s="305" t="s">
        <v>153</v>
      </c>
      <c r="F124" s="306" t="s">
        <v>3</v>
      </c>
      <c r="G124" s="305" t="s">
        <v>153</v>
      </c>
      <c r="H124" s="306" t="s">
        <v>3</v>
      </c>
      <c r="I124" s="305" t="s">
        <v>153</v>
      </c>
      <c r="J124" s="306" t="s">
        <v>3</v>
      </c>
      <c r="K124" s="305" t="s">
        <v>153</v>
      </c>
      <c r="L124" s="306" t="s">
        <v>3</v>
      </c>
      <c r="M124" s="305" t="s">
        <v>153</v>
      </c>
      <c r="N124" s="306" t="s">
        <v>3</v>
      </c>
      <c r="O124" s="305" t="s">
        <v>153</v>
      </c>
      <c r="P124" s="306" t="s">
        <v>3</v>
      </c>
      <c r="Q124" s="380"/>
    </row>
    <row r="125" spans="2:19" ht="24.95" customHeight="1" x14ac:dyDescent="0.25">
      <c r="B125" s="86" t="s">
        <v>20</v>
      </c>
      <c r="C125" s="60" t="s">
        <v>21</v>
      </c>
      <c r="D125" s="60"/>
      <c r="E125" s="123">
        <f>SUM(E126:E135)</f>
        <v>565507</v>
      </c>
      <c r="F125" s="124">
        <f>SUM(F126:F135)</f>
        <v>100.00000000000001</v>
      </c>
      <c r="G125" s="123">
        <f t="shared" ref="G125:N125" si="38">SUM(G126:G134)</f>
        <v>6508551</v>
      </c>
      <c r="H125" s="124">
        <f t="shared" si="38"/>
        <v>100</v>
      </c>
      <c r="I125" s="123">
        <f>SUM(I126:I135)</f>
        <v>1697671</v>
      </c>
      <c r="J125" s="124">
        <f>SUM(J126:J135)</f>
        <v>100.00000000000001</v>
      </c>
      <c r="K125" s="123">
        <f t="shared" si="38"/>
        <v>1855165</v>
      </c>
      <c r="L125" s="124">
        <f t="shared" si="38"/>
        <v>99.999999999999986</v>
      </c>
      <c r="M125" s="123">
        <f t="shared" si="38"/>
        <v>2073678.8319452384</v>
      </c>
      <c r="N125" s="124">
        <f t="shared" si="38"/>
        <v>100</v>
      </c>
      <c r="O125" s="60" t="s">
        <v>21</v>
      </c>
      <c r="P125" s="60"/>
      <c r="Q125" s="138" t="s">
        <v>22</v>
      </c>
    </row>
    <row r="126" spans="2:19" ht="24" x14ac:dyDescent="0.25">
      <c r="B126" s="162" t="s">
        <v>87</v>
      </c>
      <c r="C126" s="8" t="s">
        <v>21</v>
      </c>
      <c r="D126" s="8" t="s">
        <v>21</v>
      </c>
      <c r="E126" s="20">
        <v>30653</v>
      </c>
      <c r="F126" s="117">
        <f>+E126/$E$125*100</f>
        <v>5.4204457239256101</v>
      </c>
      <c r="G126" s="132">
        <f t="shared" ref="G126:G131" si="39">+G9-G69</f>
        <v>182460</v>
      </c>
      <c r="H126" s="117">
        <f>+G126/$G$125*100</f>
        <v>2.8033889570812307</v>
      </c>
      <c r="I126" s="20">
        <v>39130</v>
      </c>
      <c r="J126" s="117">
        <f>+I126/$I$125*100</f>
        <v>2.3049224496383571</v>
      </c>
      <c r="K126" s="23">
        <v>34197</v>
      </c>
      <c r="L126" s="117">
        <f>+K126/$K$125*100</f>
        <v>1.8433400802624025</v>
      </c>
      <c r="M126" s="23">
        <v>41242.732634886466</v>
      </c>
      <c r="N126" s="117">
        <f>+M126/$M$125*100</f>
        <v>1.9888678998665501</v>
      </c>
      <c r="O126" s="8" t="s">
        <v>21</v>
      </c>
      <c r="P126" s="8" t="s">
        <v>21</v>
      </c>
      <c r="Q126" s="25" t="s">
        <v>88</v>
      </c>
    </row>
    <row r="127" spans="2:19" ht="21.75" customHeight="1" x14ac:dyDescent="0.25">
      <c r="B127" s="162" t="s">
        <v>89</v>
      </c>
      <c r="C127" s="8" t="s">
        <v>21</v>
      </c>
      <c r="D127" s="8" t="s">
        <v>21</v>
      </c>
      <c r="E127" s="20">
        <v>31533</v>
      </c>
      <c r="F127" s="117">
        <f t="shared" ref="F127:F134" si="40">+E127/$E$125*100</f>
        <v>5.5760582981289355</v>
      </c>
      <c r="G127" s="132">
        <f t="shared" si="39"/>
        <v>806939</v>
      </c>
      <c r="H127" s="117">
        <f t="shared" ref="H127:H134" si="41">+G127/$G$125*100</f>
        <v>12.398135929179936</v>
      </c>
      <c r="I127" s="20">
        <v>77222</v>
      </c>
      <c r="J127" s="117">
        <f t="shared" ref="J127:J135" si="42">+I127/$I$125*100</f>
        <v>4.5487023104005431</v>
      </c>
      <c r="K127" s="23">
        <v>140167</v>
      </c>
      <c r="L127" s="117">
        <f t="shared" ref="L127:L134" si="43">+K127/$K$125*100</f>
        <v>7.5555004541375022</v>
      </c>
      <c r="M127" s="23">
        <v>173920.73233518249</v>
      </c>
      <c r="N127" s="117">
        <f t="shared" ref="N127:N134" si="44">+M127/$M$125*100</f>
        <v>8.3870621455895424</v>
      </c>
      <c r="O127" s="8" t="s">
        <v>21</v>
      </c>
      <c r="P127" s="8" t="s">
        <v>21</v>
      </c>
      <c r="Q127" s="25" t="s">
        <v>90</v>
      </c>
    </row>
    <row r="128" spans="2:19" ht="36.75" customHeight="1" x14ac:dyDescent="0.25">
      <c r="B128" s="162" t="s">
        <v>91</v>
      </c>
      <c r="C128" s="8" t="s">
        <v>21</v>
      </c>
      <c r="D128" s="8" t="s">
        <v>21</v>
      </c>
      <c r="E128" s="20">
        <v>21993</v>
      </c>
      <c r="F128" s="117">
        <f t="shared" si="40"/>
        <v>3.8890765277883386</v>
      </c>
      <c r="G128" s="132">
        <f t="shared" si="39"/>
        <v>312916</v>
      </c>
      <c r="H128" s="117">
        <f t="shared" si="41"/>
        <v>4.8077675046258381</v>
      </c>
      <c r="I128" s="20">
        <v>59375.999999999993</v>
      </c>
      <c r="J128" s="117">
        <f t="shared" si="42"/>
        <v>3.4974974538647357</v>
      </c>
      <c r="K128" s="23">
        <v>87414</v>
      </c>
      <c r="L128" s="117">
        <f t="shared" si="43"/>
        <v>4.711925893384147</v>
      </c>
      <c r="M128" s="23">
        <v>96176.130957177229</v>
      </c>
      <c r="N128" s="117">
        <f t="shared" si="44"/>
        <v>4.6379472787962106</v>
      </c>
      <c r="O128" s="8" t="s">
        <v>21</v>
      </c>
      <c r="P128" s="8" t="s">
        <v>21</v>
      </c>
      <c r="Q128" s="25" t="s">
        <v>92</v>
      </c>
    </row>
    <row r="129" spans="2:19" ht="39.75" customHeight="1" x14ac:dyDescent="0.25">
      <c r="B129" s="162" t="s">
        <v>93</v>
      </c>
      <c r="C129" s="8" t="s">
        <v>21</v>
      </c>
      <c r="D129" s="8" t="s">
        <v>21</v>
      </c>
      <c r="E129" s="20">
        <v>10718</v>
      </c>
      <c r="F129" s="117">
        <f t="shared" si="40"/>
        <v>1.8952904208082304</v>
      </c>
      <c r="G129" s="132">
        <f t="shared" si="39"/>
        <v>159274</v>
      </c>
      <c r="H129" s="117">
        <f t="shared" si="41"/>
        <v>2.4471499109402384</v>
      </c>
      <c r="I129" s="20">
        <v>2633</v>
      </c>
      <c r="J129" s="117">
        <f t="shared" si="42"/>
        <v>0.15509483286219766</v>
      </c>
      <c r="K129" s="23">
        <v>71996</v>
      </c>
      <c r="L129" s="117">
        <f t="shared" si="43"/>
        <v>3.8808407877466422</v>
      </c>
      <c r="M129" s="23">
        <v>35584.128892106855</v>
      </c>
      <c r="N129" s="117">
        <f t="shared" si="44"/>
        <v>1.7159903618597847</v>
      </c>
      <c r="O129" s="8" t="s">
        <v>21</v>
      </c>
      <c r="P129" s="8" t="s">
        <v>21</v>
      </c>
      <c r="Q129" s="25" t="s">
        <v>94</v>
      </c>
    </row>
    <row r="130" spans="2:19" ht="35.25" customHeight="1" x14ac:dyDescent="0.25">
      <c r="B130" s="162" t="s">
        <v>95</v>
      </c>
      <c r="C130" s="8" t="s">
        <v>21</v>
      </c>
      <c r="D130" s="8" t="s">
        <v>21</v>
      </c>
      <c r="E130" s="20">
        <v>185554</v>
      </c>
      <c r="F130" s="117">
        <f t="shared" si="40"/>
        <v>32.811972265595294</v>
      </c>
      <c r="G130" s="132">
        <f t="shared" si="39"/>
        <v>2381999</v>
      </c>
      <c r="H130" s="117">
        <f t="shared" si="41"/>
        <v>36.597992394927843</v>
      </c>
      <c r="I130" s="20">
        <v>81523</v>
      </c>
      <c r="J130" s="117">
        <f t="shared" si="42"/>
        <v>4.8020493959076882</v>
      </c>
      <c r="K130" s="23">
        <v>176468</v>
      </c>
      <c r="L130" s="117">
        <f t="shared" si="43"/>
        <v>9.5122536270358697</v>
      </c>
      <c r="M130" s="23">
        <v>213105.24183165212</v>
      </c>
      <c r="N130" s="117">
        <f t="shared" si="44"/>
        <v>10.276675372711708</v>
      </c>
      <c r="O130" s="8" t="s">
        <v>21</v>
      </c>
      <c r="P130" s="8" t="s">
        <v>21</v>
      </c>
      <c r="Q130" s="25" t="s">
        <v>96</v>
      </c>
    </row>
    <row r="131" spans="2:19" ht="66" customHeight="1" x14ac:dyDescent="0.25">
      <c r="B131" s="162" t="s">
        <v>97</v>
      </c>
      <c r="C131" s="8" t="s">
        <v>21</v>
      </c>
      <c r="D131" s="8" t="s">
        <v>21</v>
      </c>
      <c r="E131" s="20">
        <v>10372</v>
      </c>
      <c r="F131" s="117">
        <f t="shared" si="40"/>
        <v>1.8341063859510138</v>
      </c>
      <c r="G131" s="132">
        <f t="shared" si="39"/>
        <v>371320</v>
      </c>
      <c r="H131" s="117">
        <f t="shared" si="41"/>
        <v>5.7051100928609149</v>
      </c>
      <c r="I131" s="20">
        <v>385067</v>
      </c>
      <c r="J131" s="117">
        <f t="shared" si="42"/>
        <v>22.68207444198552</v>
      </c>
      <c r="K131" s="23">
        <v>24334</v>
      </c>
      <c r="L131" s="117">
        <f t="shared" si="43"/>
        <v>1.3116892567507472</v>
      </c>
      <c r="M131" s="23">
        <v>5411.7311347570931</v>
      </c>
      <c r="N131" s="117">
        <f t="shared" si="44"/>
        <v>0.26097248288350211</v>
      </c>
      <c r="O131" s="8" t="s">
        <v>21</v>
      </c>
      <c r="P131" s="8" t="s">
        <v>21</v>
      </c>
      <c r="Q131" s="25" t="s">
        <v>98</v>
      </c>
    </row>
    <row r="132" spans="2:19" ht="24" x14ac:dyDescent="0.25">
      <c r="B132" s="162" t="s">
        <v>99</v>
      </c>
      <c r="C132" s="8" t="s">
        <v>21</v>
      </c>
      <c r="D132" s="8" t="s">
        <v>21</v>
      </c>
      <c r="E132" s="210" t="s">
        <v>168</v>
      </c>
      <c r="F132" s="210" t="s">
        <v>168</v>
      </c>
      <c r="G132" s="151" t="s">
        <v>168</v>
      </c>
      <c r="H132" s="210" t="s">
        <v>168</v>
      </c>
      <c r="I132" s="20">
        <v>94524</v>
      </c>
      <c r="J132" s="117">
        <f t="shared" si="42"/>
        <v>5.5678632667931538</v>
      </c>
      <c r="K132" s="23">
        <v>663179</v>
      </c>
      <c r="L132" s="117">
        <f t="shared" si="43"/>
        <v>35.747709772446115</v>
      </c>
      <c r="M132" s="23">
        <v>437273.14022420987</v>
      </c>
      <c r="N132" s="117">
        <f t="shared" si="44"/>
        <v>21.086830491201027</v>
      </c>
      <c r="O132" s="8" t="s">
        <v>21</v>
      </c>
      <c r="P132" s="8" t="s">
        <v>21</v>
      </c>
      <c r="Q132" s="25" t="s">
        <v>100</v>
      </c>
    </row>
    <row r="133" spans="2:19" ht="66" customHeight="1" x14ac:dyDescent="0.25">
      <c r="B133" s="162" t="s">
        <v>101</v>
      </c>
      <c r="C133" s="8" t="s">
        <v>21</v>
      </c>
      <c r="D133" s="8" t="s">
        <v>21</v>
      </c>
      <c r="E133" s="20">
        <v>35194</v>
      </c>
      <c r="F133" s="117">
        <f t="shared" si="40"/>
        <v>6.2234419733089066</v>
      </c>
      <c r="G133" s="132">
        <f>+G16-G76</f>
        <v>228410</v>
      </c>
      <c r="H133" s="117">
        <f t="shared" si="41"/>
        <v>3.509383271330285</v>
      </c>
      <c r="I133" s="20">
        <v>107869</v>
      </c>
      <c r="J133" s="117">
        <f t="shared" si="42"/>
        <v>6.3539401921809349</v>
      </c>
      <c r="K133" s="23">
        <v>293663</v>
      </c>
      <c r="L133" s="117">
        <f t="shared" si="43"/>
        <v>15.829481474693626</v>
      </c>
      <c r="M133" s="23">
        <v>279113.16688829946</v>
      </c>
      <c r="N133" s="117">
        <f t="shared" si="44"/>
        <v>13.459806918435586</v>
      </c>
      <c r="O133" s="8" t="s">
        <v>21</v>
      </c>
      <c r="P133" s="8" t="s">
        <v>21</v>
      </c>
      <c r="Q133" s="25" t="s">
        <v>102</v>
      </c>
    </row>
    <row r="134" spans="2:19" ht="24" customHeight="1" x14ac:dyDescent="0.25">
      <c r="B134" s="162" t="s">
        <v>103</v>
      </c>
      <c r="C134" s="8" t="s">
        <v>21</v>
      </c>
      <c r="D134" s="8" t="s">
        <v>21</v>
      </c>
      <c r="E134" s="20">
        <v>238381</v>
      </c>
      <c r="F134" s="117">
        <f t="shared" si="40"/>
        <v>42.153501194503342</v>
      </c>
      <c r="G134" s="132">
        <f>+G17-G77</f>
        <v>2065233</v>
      </c>
      <c r="H134" s="117">
        <f t="shared" si="41"/>
        <v>31.731071939053717</v>
      </c>
      <c r="I134" s="20">
        <v>788694</v>
      </c>
      <c r="J134" s="117">
        <f t="shared" si="42"/>
        <v>46.457411359444798</v>
      </c>
      <c r="K134" s="23">
        <v>363747</v>
      </c>
      <c r="L134" s="117">
        <f t="shared" si="43"/>
        <v>19.607258653542946</v>
      </c>
      <c r="M134" s="23">
        <v>791851.82704696688</v>
      </c>
      <c r="N134" s="117">
        <f t="shared" si="44"/>
        <v>38.185847048656093</v>
      </c>
      <c r="O134" s="8" t="s">
        <v>21</v>
      </c>
      <c r="P134" s="8" t="s">
        <v>21</v>
      </c>
      <c r="Q134" s="25" t="s">
        <v>104</v>
      </c>
    </row>
    <row r="135" spans="2:19" ht="15.75" thickBot="1" x14ac:dyDescent="0.3">
      <c r="B135" s="275" t="s">
        <v>299</v>
      </c>
      <c r="C135" s="116" t="s">
        <v>21</v>
      </c>
      <c r="D135" s="116" t="s">
        <v>21</v>
      </c>
      <c r="E135" s="115">
        <v>1109</v>
      </c>
      <c r="F135" s="126">
        <f>+E135/$E$125*100</f>
        <v>0.19610720999032727</v>
      </c>
      <c r="G135" s="179" t="s">
        <v>168</v>
      </c>
      <c r="H135" s="211" t="s">
        <v>168</v>
      </c>
      <c r="I135" s="115">
        <v>61633</v>
      </c>
      <c r="J135" s="126">
        <f t="shared" si="42"/>
        <v>3.6304442969220774</v>
      </c>
      <c r="K135" s="179" t="s">
        <v>168</v>
      </c>
      <c r="L135" s="211" t="s">
        <v>168</v>
      </c>
      <c r="M135" s="179" t="s">
        <v>168</v>
      </c>
      <c r="N135" s="211" t="s">
        <v>168</v>
      </c>
      <c r="O135" s="116" t="s">
        <v>21</v>
      </c>
      <c r="P135" s="116" t="s">
        <v>21</v>
      </c>
      <c r="Q135" s="261" t="s">
        <v>300</v>
      </c>
    </row>
    <row r="136" spans="2:19" ht="20.25" customHeight="1" x14ac:dyDescent="0.25">
      <c r="B136" s="386" t="s">
        <v>337</v>
      </c>
      <c r="C136" s="386"/>
      <c r="D136" s="386"/>
      <c r="E136" s="386"/>
      <c r="F136" s="386"/>
      <c r="G136" s="386"/>
      <c r="H136" s="386"/>
      <c r="I136" s="20"/>
      <c r="J136" s="387" t="s">
        <v>336</v>
      </c>
      <c r="K136" s="387"/>
      <c r="L136" s="387"/>
      <c r="M136" s="387"/>
      <c r="N136" s="387"/>
      <c r="O136" s="387"/>
      <c r="P136" s="387"/>
      <c r="Q136" s="387"/>
    </row>
    <row r="137" spans="2:19" s="134" customFormat="1" ht="21" x14ac:dyDescent="0.45">
      <c r="B137" s="388" t="s">
        <v>213</v>
      </c>
      <c r="C137" s="388"/>
      <c r="D137" s="388"/>
      <c r="E137" s="388"/>
      <c r="F137" s="388"/>
      <c r="G137" s="388"/>
      <c r="H137" s="388"/>
      <c r="I137" s="388"/>
      <c r="J137" s="388"/>
      <c r="K137" s="388"/>
      <c r="L137" s="388"/>
      <c r="M137" s="388"/>
      <c r="N137" s="388"/>
      <c r="O137" s="388"/>
      <c r="P137" s="388"/>
      <c r="Q137" s="388"/>
      <c r="R137" s="133"/>
      <c r="S137" s="133"/>
    </row>
    <row r="138" spans="2:19" s="134" customFormat="1" ht="18.75" x14ac:dyDescent="0.3">
      <c r="B138" s="389" t="s">
        <v>214</v>
      </c>
      <c r="C138" s="389"/>
      <c r="D138" s="389"/>
      <c r="E138" s="389"/>
      <c r="F138" s="389"/>
      <c r="G138" s="389"/>
      <c r="H138" s="389"/>
      <c r="I138" s="389"/>
      <c r="J138" s="389"/>
      <c r="K138" s="389"/>
      <c r="L138" s="389"/>
      <c r="M138" s="389"/>
      <c r="N138" s="389"/>
      <c r="O138" s="389"/>
      <c r="P138" s="389"/>
      <c r="Q138" s="389"/>
      <c r="R138" s="133"/>
      <c r="S138" s="133"/>
    </row>
    <row r="139" spans="2:19" x14ac:dyDescent="0.25">
      <c r="B139" s="118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8"/>
      <c r="R139" s="1"/>
    </row>
    <row r="140" spans="2:19" ht="15.75" customHeight="1" x14ac:dyDescent="0.25">
      <c r="B140" s="8"/>
      <c r="C140" s="120"/>
      <c r="D140" s="120"/>
      <c r="E140" s="120"/>
      <c r="F140" s="351" t="s">
        <v>287</v>
      </c>
      <c r="G140" s="351"/>
      <c r="H140" s="351"/>
      <c r="I140" s="351"/>
      <c r="J140" s="351"/>
      <c r="K140" s="351"/>
      <c r="L140" s="351"/>
      <c r="M140" s="351"/>
      <c r="N140" s="120"/>
      <c r="O140" s="120"/>
      <c r="P140" s="120"/>
      <c r="Q140" s="121"/>
    </row>
    <row r="141" spans="2:19" ht="31.5" customHeight="1" x14ac:dyDescent="0.25">
      <c r="B141" s="379" t="s">
        <v>4</v>
      </c>
      <c r="C141" s="381" t="s">
        <v>5</v>
      </c>
      <c r="D141" s="381"/>
      <c r="E141" s="381" t="s">
        <v>6</v>
      </c>
      <c r="F141" s="381"/>
      <c r="G141" s="381" t="s">
        <v>7</v>
      </c>
      <c r="H141" s="381"/>
      <c r="I141" s="381" t="s">
        <v>334</v>
      </c>
      <c r="J141" s="381"/>
      <c r="K141" s="381" t="s">
        <v>9</v>
      </c>
      <c r="L141" s="381"/>
      <c r="M141" s="381" t="s">
        <v>10</v>
      </c>
      <c r="N141" s="381"/>
      <c r="O141" s="384" t="s">
        <v>11</v>
      </c>
      <c r="P141" s="384"/>
      <c r="Q141" s="380" t="s">
        <v>12</v>
      </c>
    </row>
    <row r="142" spans="2:19" ht="15.75" x14ac:dyDescent="0.25">
      <c r="B142" s="379"/>
      <c r="C142" s="382" t="s">
        <v>13</v>
      </c>
      <c r="D142" s="382"/>
      <c r="E142" s="382" t="s">
        <v>14</v>
      </c>
      <c r="F142" s="382"/>
      <c r="G142" s="382" t="s">
        <v>15</v>
      </c>
      <c r="H142" s="382"/>
      <c r="I142" s="382" t="s">
        <v>335</v>
      </c>
      <c r="J142" s="382"/>
      <c r="K142" s="382" t="s">
        <v>17</v>
      </c>
      <c r="L142" s="382"/>
      <c r="M142" s="382" t="s">
        <v>18</v>
      </c>
      <c r="N142" s="382"/>
      <c r="O142" s="385" t="s">
        <v>19</v>
      </c>
      <c r="P142" s="385"/>
      <c r="Q142" s="380"/>
    </row>
    <row r="143" spans="2:19" ht="22.5" x14ac:dyDescent="0.25">
      <c r="B143" s="379"/>
      <c r="C143" s="305" t="s">
        <v>153</v>
      </c>
      <c r="D143" s="306" t="s">
        <v>3</v>
      </c>
      <c r="E143" s="305" t="s">
        <v>153</v>
      </c>
      <c r="F143" s="306" t="s">
        <v>3</v>
      </c>
      <c r="G143" s="305" t="s">
        <v>153</v>
      </c>
      <c r="H143" s="306" t="s">
        <v>3</v>
      </c>
      <c r="I143" s="305" t="s">
        <v>153</v>
      </c>
      <c r="J143" s="306" t="s">
        <v>3</v>
      </c>
      <c r="K143" s="305" t="s">
        <v>153</v>
      </c>
      <c r="L143" s="306" t="s">
        <v>3</v>
      </c>
      <c r="M143" s="305" t="s">
        <v>153</v>
      </c>
      <c r="N143" s="306" t="s">
        <v>3</v>
      </c>
      <c r="O143" s="305" t="s">
        <v>153</v>
      </c>
      <c r="P143" s="306" t="s">
        <v>3</v>
      </c>
      <c r="Q143" s="380"/>
    </row>
    <row r="144" spans="2:19" ht="24.95" customHeight="1" x14ac:dyDescent="0.25">
      <c r="B144" s="86" t="s">
        <v>20</v>
      </c>
      <c r="C144" s="60" t="s">
        <v>21</v>
      </c>
      <c r="D144" s="60"/>
      <c r="E144" s="123">
        <f>SUM(E145:E154)</f>
        <v>468223</v>
      </c>
      <c r="F144" s="124">
        <f>SUM(F145:F154)</f>
        <v>100</v>
      </c>
      <c r="G144" s="123">
        <f t="shared" ref="G144:N144" si="45">SUM(G145:G153)</f>
        <v>5735735</v>
      </c>
      <c r="H144" s="124">
        <f t="shared" si="45"/>
        <v>99.999999999999986</v>
      </c>
      <c r="I144" s="123">
        <f>SUM(I145:I154)</f>
        <v>1502686</v>
      </c>
      <c r="J144" s="124">
        <f>SUM(J145:J154)</f>
        <v>100</v>
      </c>
      <c r="K144" s="123">
        <f t="shared" si="45"/>
        <v>1628718</v>
      </c>
      <c r="L144" s="124">
        <f t="shared" si="45"/>
        <v>100</v>
      </c>
      <c r="M144" s="123">
        <f t="shared" si="45"/>
        <v>1567243.0174485899</v>
      </c>
      <c r="N144" s="124">
        <f t="shared" si="45"/>
        <v>100</v>
      </c>
      <c r="O144" s="60" t="s">
        <v>21</v>
      </c>
      <c r="P144" s="60"/>
      <c r="Q144" s="138" t="s">
        <v>22</v>
      </c>
    </row>
    <row r="145" spans="2:19" ht="24.95" customHeight="1" x14ac:dyDescent="0.25">
      <c r="B145" s="162" t="s">
        <v>87</v>
      </c>
      <c r="C145" s="8" t="s">
        <v>21</v>
      </c>
      <c r="D145" s="8" t="s">
        <v>21</v>
      </c>
      <c r="E145" s="20">
        <v>27327</v>
      </c>
      <c r="F145" s="117">
        <f>+E145/$E$144*100</f>
        <v>5.8363215818103766</v>
      </c>
      <c r="G145" s="132">
        <f t="shared" ref="G145:G150" si="46">+G29-G88</f>
        <v>178464</v>
      </c>
      <c r="H145" s="117">
        <f>+G145/$G$144*100</f>
        <v>3.1114408179596862</v>
      </c>
      <c r="I145" s="20">
        <v>36991</v>
      </c>
      <c r="J145" s="117">
        <f>+I145/$I$144*100</f>
        <v>2.4616586565656431</v>
      </c>
      <c r="K145" s="23">
        <v>29651</v>
      </c>
      <c r="L145" s="117">
        <f>+K145/$K$144*100</f>
        <v>1.8205115925531614</v>
      </c>
      <c r="M145" s="23">
        <v>34334.047974643225</v>
      </c>
      <c r="N145" s="117">
        <f>+M145/$M$144*100</f>
        <v>2.1907290440851801</v>
      </c>
      <c r="O145" s="8" t="s">
        <v>21</v>
      </c>
      <c r="P145" s="8" t="s">
        <v>21</v>
      </c>
      <c r="Q145" s="25" t="s">
        <v>88</v>
      </c>
    </row>
    <row r="146" spans="2:19" ht="24.95" customHeight="1" x14ac:dyDescent="0.25">
      <c r="B146" s="162" t="s">
        <v>89</v>
      </c>
      <c r="C146" s="8" t="s">
        <v>21</v>
      </c>
      <c r="D146" s="8" t="s">
        <v>21</v>
      </c>
      <c r="E146" s="20">
        <v>27031</v>
      </c>
      <c r="F146" s="117">
        <f t="shared" ref="F146:F154" si="47">+E146/$E$144*100</f>
        <v>5.7731038415455886</v>
      </c>
      <c r="G146" s="132">
        <f t="shared" si="46"/>
        <v>763310</v>
      </c>
      <c r="H146" s="117">
        <f t="shared" ref="H146:H153" si="48">+G146/$G$144*100</f>
        <v>13.307971864111574</v>
      </c>
      <c r="I146" s="20">
        <v>69928</v>
      </c>
      <c r="J146" s="117">
        <f t="shared" ref="J146:J154" si="49">+I146/$I$144*100</f>
        <v>4.6535337389181777</v>
      </c>
      <c r="K146" s="23">
        <v>103542</v>
      </c>
      <c r="L146" s="117">
        <f t="shared" ref="L146:L153" si="50">+K146/$K$144*100</f>
        <v>6.3572699509675719</v>
      </c>
      <c r="M146" s="23">
        <v>75772.383004185787</v>
      </c>
      <c r="N146" s="117">
        <f t="shared" ref="N146:N153" si="51">+M146/$M$144*100</f>
        <v>4.8347564583532332</v>
      </c>
      <c r="O146" s="8" t="s">
        <v>21</v>
      </c>
      <c r="P146" s="8" t="s">
        <v>21</v>
      </c>
      <c r="Q146" s="25" t="s">
        <v>90</v>
      </c>
    </row>
    <row r="147" spans="2:19" ht="36" x14ac:dyDescent="0.25">
      <c r="B147" s="162" t="s">
        <v>91</v>
      </c>
      <c r="C147" s="8" t="s">
        <v>21</v>
      </c>
      <c r="D147" s="8" t="s">
        <v>21</v>
      </c>
      <c r="E147" s="20">
        <v>16645</v>
      </c>
      <c r="F147" s="117">
        <f t="shared" si="47"/>
        <v>3.5549300226601424</v>
      </c>
      <c r="G147" s="132">
        <f t="shared" si="46"/>
        <v>263529</v>
      </c>
      <c r="H147" s="117">
        <f t="shared" si="48"/>
        <v>4.5945114270446599</v>
      </c>
      <c r="I147" s="20">
        <v>49639</v>
      </c>
      <c r="J147" s="117">
        <f t="shared" si="49"/>
        <v>3.3033514653094525</v>
      </c>
      <c r="K147" s="23">
        <v>74695</v>
      </c>
      <c r="L147" s="117">
        <f t="shared" si="50"/>
        <v>4.5861223367089945</v>
      </c>
      <c r="M147" s="23">
        <v>57609.057151829424</v>
      </c>
      <c r="N147" s="117">
        <f t="shared" si="51"/>
        <v>3.6758215867258865</v>
      </c>
      <c r="O147" s="8" t="s">
        <v>21</v>
      </c>
      <c r="P147" s="8" t="s">
        <v>21</v>
      </c>
      <c r="Q147" s="25" t="s">
        <v>92</v>
      </c>
    </row>
    <row r="148" spans="2:19" ht="24" x14ac:dyDescent="0.25">
      <c r="B148" s="162" t="s">
        <v>93</v>
      </c>
      <c r="C148" s="8" t="s">
        <v>21</v>
      </c>
      <c r="D148" s="8" t="s">
        <v>21</v>
      </c>
      <c r="E148" s="20">
        <v>7774</v>
      </c>
      <c r="F148" s="117">
        <f t="shared" si="47"/>
        <v>1.6603199757380565</v>
      </c>
      <c r="G148" s="132">
        <f t="shared" si="46"/>
        <v>151810</v>
      </c>
      <c r="H148" s="117">
        <f t="shared" si="48"/>
        <v>2.6467401300792313</v>
      </c>
      <c r="I148" s="20">
        <v>2551</v>
      </c>
      <c r="J148" s="117">
        <f t="shared" si="49"/>
        <v>0.16976267829739547</v>
      </c>
      <c r="K148" s="23">
        <v>55979</v>
      </c>
      <c r="L148" s="117">
        <f t="shared" si="50"/>
        <v>3.4369976877519623</v>
      </c>
      <c r="M148" s="23">
        <v>28841.706149250513</v>
      </c>
      <c r="N148" s="117">
        <f t="shared" si="51"/>
        <v>1.8402829572789343</v>
      </c>
      <c r="O148" s="8" t="s">
        <v>21</v>
      </c>
      <c r="P148" s="8" t="s">
        <v>21</v>
      </c>
      <c r="Q148" s="25" t="s">
        <v>94</v>
      </c>
    </row>
    <row r="149" spans="2:19" ht="24" x14ac:dyDescent="0.25">
      <c r="B149" s="162" t="s">
        <v>95</v>
      </c>
      <c r="C149" s="8" t="s">
        <v>21</v>
      </c>
      <c r="D149" s="8" t="s">
        <v>21</v>
      </c>
      <c r="E149" s="20">
        <v>107480</v>
      </c>
      <c r="F149" s="117">
        <f t="shared" si="47"/>
        <v>22.954874066417069</v>
      </c>
      <c r="G149" s="132">
        <f t="shared" si="46"/>
        <v>1719964</v>
      </c>
      <c r="H149" s="117">
        <f t="shared" si="48"/>
        <v>29.98681075747049</v>
      </c>
      <c r="I149" s="20">
        <v>78758</v>
      </c>
      <c r="J149" s="117">
        <f t="shared" si="49"/>
        <v>5.241148183985211</v>
      </c>
      <c r="K149" s="23">
        <v>136736</v>
      </c>
      <c r="L149" s="117">
        <f t="shared" si="50"/>
        <v>8.3953145971248553</v>
      </c>
      <c r="M149" s="23">
        <v>160909.76613507493</v>
      </c>
      <c r="N149" s="117">
        <f t="shared" si="51"/>
        <v>10.267059054889248</v>
      </c>
      <c r="O149" s="8" t="s">
        <v>21</v>
      </c>
      <c r="P149" s="8" t="s">
        <v>21</v>
      </c>
      <c r="Q149" s="25" t="s">
        <v>96</v>
      </c>
    </row>
    <row r="150" spans="2:19" ht="36" x14ac:dyDescent="0.25">
      <c r="B150" s="162" t="s">
        <v>97</v>
      </c>
      <c r="C150" s="8" t="s">
        <v>21</v>
      </c>
      <c r="D150" s="8" t="s">
        <v>21</v>
      </c>
      <c r="E150" s="20">
        <v>10371</v>
      </c>
      <c r="F150" s="117">
        <f t="shared" si="47"/>
        <v>2.214970217182838</v>
      </c>
      <c r="G150" s="132">
        <f t="shared" si="46"/>
        <v>371030</v>
      </c>
      <c r="H150" s="117">
        <f t="shared" si="48"/>
        <v>6.4687437616974988</v>
      </c>
      <c r="I150" s="20">
        <v>234389</v>
      </c>
      <c r="J150" s="117">
        <f t="shared" si="49"/>
        <v>15.598002510171785</v>
      </c>
      <c r="K150" s="23">
        <v>24334</v>
      </c>
      <c r="L150" s="117">
        <f t="shared" si="50"/>
        <v>1.4940585171895933</v>
      </c>
      <c r="M150" s="23">
        <v>5411.7311347570931</v>
      </c>
      <c r="N150" s="117">
        <f t="shared" si="51"/>
        <v>0.34530261577219712</v>
      </c>
      <c r="O150" s="8" t="s">
        <v>21</v>
      </c>
      <c r="P150" s="8" t="s">
        <v>21</v>
      </c>
      <c r="Q150" s="25" t="s">
        <v>98</v>
      </c>
    </row>
    <row r="151" spans="2:19" ht="24" x14ac:dyDescent="0.25">
      <c r="B151" s="162" t="s">
        <v>99</v>
      </c>
      <c r="C151" s="8" t="s">
        <v>21</v>
      </c>
      <c r="D151" s="8" t="s">
        <v>21</v>
      </c>
      <c r="E151" s="151" t="s">
        <v>168</v>
      </c>
      <c r="F151" s="210" t="s">
        <v>168</v>
      </c>
      <c r="G151" s="151" t="s">
        <v>168</v>
      </c>
      <c r="H151" s="210" t="s">
        <v>168</v>
      </c>
      <c r="I151" s="20">
        <v>94523</v>
      </c>
      <c r="J151" s="117">
        <f t="shared" si="49"/>
        <v>6.2902695573127057</v>
      </c>
      <c r="K151" s="23">
        <v>662478</v>
      </c>
      <c r="L151" s="117">
        <f t="shared" si="50"/>
        <v>40.674812951044927</v>
      </c>
      <c r="M151" s="23">
        <v>436411.55925581144</v>
      </c>
      <c r="N151" s="117">
        <f t="shared" si="51"/>
        <v>27.845812959260929</v>
      </c>
      <c r="O151" s="8" t="s">
        <v>21</v>
      </c>
      <c r="P151" s="8" t="s">
        <v>21</v>
      </c>
      <c r="Q151" s="25" t="s">
        <v>100</v>
      </c>
    </row>
    <row r="152" spans="2:19" ht="36" x14ac:dyDescent="0.25">
      <c r="B152" s="162" t="s">
        <v>101</v>
      </c>
      <c r="C152" s="8" t="s">
        <v>21</v>
      </c>
      <c r="D152" s="8" t="s">
        <v>21</v>
      </c>
      <c r="E152" s="20">
        <v>32939</v>
      </c>
      <c r="F152" s="117">
        <f t="shared" si="47"/>
        <v>7.0348957654792699</v>
      </c>
      <c r="G152" s="132">
        <f>+G36-G95</f>
        <v>224400</v>
      </c>
      <c r="H152" s="117">
        <f t="shared" si="48"/>
        <v>3.9123146379670612</v>
      </c>
      <c r="I152" s="20">
        <v>107436</v>
      </c>
      <c r="J152" s="117">
        <f t="shared" si="49"/>
        <v>7.1495974541587533</v>
      </c>
      <c r="K152" s="23">
        <v>292167</v>
      </c>
      <c r="L152" s="117">
        <f t="shared" si="50"/>
        <v>17.938464485564719</v>
      </c>
      <c r="M152" s="23">
        <v>278798.75383044954</v>
      </c>
      <c r="N152" s="117">
        <f t="shared" si="51"/>
        <v>17.789120814481148</v>
      </c>
      <c r="O152" s="8" t="s">
        <v>21</v>
      </c>
      <c r="P152" s="8" t="s">
        <v>21</v>
      </c>
      <c r="Q152" s="25" t="s">
        <v>102</v>
      </c>
    </row>
    <row r="153" spans="2:19" ht="24" x14ac:dyDescent="0.25">
      <c r="B153" s="162" t="s">
        <v>103</v>
      </c>
      <c r="C153" s="8" t="s">
        <v>21</v>
      </c>
      <c r="D153" s="8" t="s">
        <v>21</v>
      </c>
      <c r="E153" s="20">
        <v>238014</v>
      </c>
      <c r="F153" s="117">
        <f t="shared" si="47"/>
        <v>50.833470376295054</v>
      </c>
      <c r="G153" s="132">
        <f>+G37-G96</f>
        <v>2063228</v>
      </c>
      <c r="H153" s="117">
        <f t="shared" si="48"/>
        <v>35.971466603669796</v>
      </c>
      <c r="I153" s="20">
        <v>788626</v>
      </c>
      <c r="J153" s="117">
        <f t="shared" si="49"/>
        <v>52.481090527229249</v>
      </c>
      <c r="K153" s="23">
        <v>249136</v>
      </c>
      <c r="L153" s="117">
        <f t="shared" si="50"/>
        <v>15.29644788109421</v>
      </c>
      <c r="M153" s="23">
        <v>489154.01281258807</v>
      </c>
      <c r="N153" s="117">
        <f t="shared" si="51"/>
        <v>31.211114509153255</v>
      </c>
      <c r="O153" s="8" t="s">
        <v>21</v>
      </c>
      <c r="P153" s="8" t="s">
        <v>21</v>
      </c>
      <c r="Q153" s="25" t="s">
        <v>104</v>
      </c>
    </row>
    <row r="154" spans="2:19" ht="15.75" thickBot="1" x14ac:dyDescent="0.3">
      <c r="B154" s="275" t="s">
        <v>299</v>
      </c>
      <c r="C154" s="116" t="s">
        <v>21</v>
      </c>
      <c r="D154" s="116" t="s">
        <v>21</v>
      </c>
      <c r="E154" s="115">
        <v>642</v>
      </c>
      <c r="F154" s="126">
        <f t="shared" si="47"/>
        <v>0.13711415287160178</v>
      </c>
      <c r="G154" s="179" t="s">
        <v>168</v>
      </c>
      <c r="H154" s="211" t="s">
        <v>168</v>
      </c>
      <c r="I154" s="115">
        <v>39845</v>
      </c>
      <c r="J154" s="126">
        <f t="shared" si="49"/>
        <v>2.6515852280516357</v>
      </c>
      <c r="K154" s="179" t="s">
        <v>168</v>
      </c>
      <c r="L154" s="211" t="s">
        <v>168</v>
      </c>
      <c r="M154" s="179" t="s">
        <v>168</v>
      </c>
      <c r="N154" s="211" t="s">
        <v>168</v>
      </c>
      <c r="O154" s="116" t="s">
        <v>21</v>
      </c>
      <c r="P154" s="116" t="s">
        <v>21</v>
      </c>
      <c r="Q154" s="261" t="s">
        <v>300</v>
      </c>
    </row>
    <row r="155" spans="2:19" ht="22.5" customHeight="1" x14ac:dyDescent="0.25">
      <c r="B155" s="386" t="s">
        <v>337</v>
      </c>
      <c r="C155" s="386"/>
      <c r="D155" s="386"/>
      <c r="E155" s="386"/>
      <c r="F155" s="386"/>
      <c r="G155" s="386"/>
      <c r="H155" s="386"/>
      <c r="I155" s="20"/>
      <c r="J155" s="387" t="s">
        <v>336</v>
      </c>
      <c r="K155" s="387"/>
      <c r="L155" s="387"/>
      <c r="M155" s="387"/>
      <c r="N155" s="387"/>
      <c r="O155" s="387"/>
      <c r="P155" s="387"/>
      <c r="Q155" s="387"/>
    </row>
    <row r="156" spans="2:19" s="134" customFormat="1" ht="21" x14ac:dyDescent="0.45">
      <c r="B156" s="388" t="s">
        <v>213</v>
      </c>
      <c r="C156" s="388"/>
      <c r="D156" s="388"/>
      <c r="E156" s="388"/>
      <c r="F156" s="388"/>
      <c r="G156" s="388"/>
      <c r="H156" s="388"/>
      <c r="I156" s="388"/>
      <c r="J156" s="388"/>
      <c r="K156" s="388"/>
      <c r="L156" s="388"/>
      <c r="M156" s="388"/>
      <c r="N156" s="388"/>
      <c r="O156" s="388"/>
      <c r="P156" s="388"/>
      <c r="Q156" s="388"/>
      <c r="R156" s="133"/>
      <c r="S156" s="133"/>
    </row>
    <row r="157" spans="2:19" s="134" customFormat="1" ht="18.75" x14ac:dyDescent="0.3">
      <c r="B157" s="389" t="s">
        <v>215</v>
      </c>
      <c r="C157" s="389"/>
      <c r="D157" s="389"/>
      <c r="E157" s="389"/>
      <c r="F157" s="389"/>
      <c r="G157" s="389"/>
      <c r="H157" s="389"/>
      <c r="I157" s="389"/>
      <c r="J157" s="389"/>
      <c r="K157" s="389"/>
      <c r="L157" s="389"/>
      <c r="M157" s="389"/>
      <c r="N157" s="389"/>
      <c r="O157" s="389"/>
      <c r="P157" s="389"/>
      <c r="Q157" s="389"/>
      <c r="R157" s="133"/>
      <c r="S157" s="133"/>
    </row>
    <row r="158" spans="2:19" x14ac:dyDescent="0.25">
      <c r="B158" s="118"/>
      <c r="C158" s="119"/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8"/>
      <c r="R158" s="1"/>
    </row>
    <row r="159" spans="2:19" ht="15.75" customHeight="1" x14ac:dyDescent="0.25">
      <c r="B159" s="8"/>
      <c r="C159" s="120"/>
      <c r="D159" s="120"/>
      <c r="E159" s="120"/>
      <c r="F159" s="351" t="s">
        <v>323</v>
      </c>
      <c r="G159" s="351"/>
      <c r="H159" s="351"/>
      <c r="I159" s="351"/>
      <c r="J159" s="351"/>
      <c r="K159" s="351"/>
      <c r="L159" s="351"/>
      <c r="M159" s="351"/>
      <c r="N159" s="120"/>
      <c r="O159" s="120"/>
      <c r="P159" s="120"/>
      <c r="Q159" s="121"/>
    </row>
    <row r="160" spans="2:19" ht="32.25" customHeight="1" x14ac:dyDescent="0.25">
      <c r="B160" s="379" t="s">
        <v>4</v>
      </c>
      <c r="C160" s="381" t="s">
        <v>5</v>
      </c>
      <c r="D160" s="381"/>
      <c r="E160" s="381" t="s">
        <v>6</v>
      </c>
      <c r="F160" s="381"/>
      <c r="G160" s="381" t="s">
        <v>7</v>
      </c>
      <c r="H160" s="381"/>
      <c r="I160" s="381" t="s">
        <v>334</v>
      </c>
      <c r="J160" s="381"/>
      <c r="K160" s="381" t="s">
        <v>9</v>
      </c>
      <c r="L160" s="381"/>
      <c r="M160" s="381" t="s">
        <v>10</v>
      </c>
      <c r="N160" s="381"/>
      <c r="O160" s="384" t="s">
        <v>11</v>
      </c>
      <c r="P160" s="384"/>
      <c r="Q160" s="380" t="s">
        <v>12</v>
      </c>
    </row>
    <row r="161" spans="2:17" ht="15.75" x14ac:dyDescent="0.25">
      <c r="B161" s="379"/>
      <c r="C161" s="382" t="s">
        <v>13</v>
      </c>
      <c r="D161" s="382"/>
      <c r="E161" s="382" t="s">
        <v>14</v>
      </c>
      <c r="F161" s="382"/>
      <c r="G161" s="382" t="s">
        <v>15</v>
      </c>
      <c r="H161" s="382"/>
      <c r="I161" s="382" t="s">
        <v>335</v>
      </c>
      <c r="J161" s="382"/>
      <c r="K161" s="382" t="s">
        <v>17</v>
      </c>
      <c r="L161" s="382"/>
      <c r="M161" s="382" t="s">
        <v>18</v>
      </c>
      <c r="N161" s="382"/>
      <c r="O161" s="385" t="s">
        <v>19</v>
      </c>
      <c r="P161" s="385"/>
      <c r="Q161" s="380"/>
    </row>
    <row r="162" spans="2:17" ht="22.5" x14ac:dyDescent="0.25">
      <c r="B162" s="379"/>
      <c r="C162" s="305" t="s">
        <v>153</v>
      </c>
      <c r="D162" s="306" t="s">
        <v>3</v>
      </c>
      <c r="E162" s="305" t="s">
        <v>153</v>
      </c>
      <c r="F162" s="306" t="s">
        <v>3</v>
      </c>
      <c r="G162" s="305" t="s">
        <v>153</v>
      </c>
      <c r="H162" s="306" t="s">
        <v>3</v>
      </c>
      <c r="I162" s="305" t="s">
        <v>153</v>
      </c>
      <c r="J162" s="306" t="s">
        <v>3</v>
      </c>
      <c r="K162" s="305" t="s">
        <v>153</v>
      </c>
      <c r="L162" s="306" t="s">
        <v>3</v>
      </c>
      <c r="M162" s="305" t="s">
        <v>153</v>
      </c>
      <c r="N162" s="306" t="s">
        <v>3</v>
      </c>
      <c r="O162" s="305" t="s">
        <v>153</v>
      </c>
      <c r="P162" s="306" t="s">
        <v>3</v>
      </c>
      <c r="Q162" s="380"/>
    </row>
    <row r="163" spans="2:17" ht="24.95" customHeight="1" x14ac:dyDescent="0.25">
      <c r="B163" s="86" t="s">
        <v>20</v>
      </c>
      <c r="C163" s="60" t="s">
        <v>21</v>
      </c>
      <c r="D163" s="60"/>
      <c r="E163" s="123">
        <f>SUM(E164:E173)</f>
        <v>97284</v>
      </c>
      <c r="F163" s="124">
        <f>SUM(F164:F173)</f>
        <v>100</v>
      </c>
      <c r="G163" s="123">
        <f t="shared" ref="G163:N163" si="52">SUM(G164:G172)</f>
        <v>772816</v>
      </c>
      <c r="H163" s="124">
        <f t="shared" si="52"/>
        <v>100</v>
      </c>
      <c r="I163" s="123">
        <f>SUM(I164:I173)</f>
        <v>194985</v>
      </c>
      <c r="J163" s="124">
        <f>SUM(J164:J173)</f>
        <v>100.00000000000003</v>
      </c>
      <c r="K163" s="123">
        <f t="shared" si="52"/>
        <v>226447</v>
      </c>
      <c r="L163" s="124">
        <f t="shared" si="52"/>
        <v>100</v>
      </c>
      <c r="M163" s="123">
        <f t="shared" si="52"/>
        <v>506435.81449664838</v>
      </c>
      <c r="N163" s="124">
        <f t="shared" si="52"/>
        <v>100</v>
      </c>
      <c r="O163" s="60" t="s">
        <v>21</v>
      </c>
      <c r="P163" s="60"/>
      <c r="Q163" s="138" t="s">
        <v>22</v>
      </c>
    </row>
    <row r="164" spans="2:17" ht="24.95" customHeight="1" x14ac:dyDescent="0.25">
      <c r="B164" s="162" t="s">
        <v>87</v>
      </c>
      <c r="C164" s="8" t="s">
        <v>21</v>
      </c>
      <c r="D164" s="8" t="s">
        <v>21</v>
      </c>
      <c r="E164" s="20">
        <v>3326</v>
      </c>
      <c r="F164" s="117">
        <f>+E164/$E$163*100</f>
        <v>3.418856132560339</v>
      </c>
      <c r="G164" s="132">
        <f t="shared" ref="G164:G169" si="53">+G126-G145</f>
        <v>3996</v>
      </c>
      <c r="H164" s="117">
        <f>+G164/$G$163*100</f>
        <v>0.51707003995776479</v>
      </c>
      <c r="I164" s="20">
        <v>2139</v>
      </c>
      <c r="J164" s="117">
        <f>+I164/$I$163*100</f>
        <v>1.0970074621124701</v>
      </c>
      <c r="K164" s="23">
        <v>4546</v>
      </c>
      <c r="L164" s="117">
        <f>+K164/$K$163*100</f>
        <v>2.0075337716993378</v>
      </c>
      <c r="M164" s="23">
        <v>6908.6846602432415</v>
      </c>
      <c r="N164" s="117">
        <f>+M164/$M$163*100</f>
        <v>1.3641777422692454</v>
      </c>
      <c r="O164" s="8" t="s">
        <v>21</v>
      </c>
      <c r="P164" s="8" t="s">
        <v>21</v>
      </c>
      <c r="Q164" s="25" t="s">
        <v>88</v>
      </c>
    </row>
    <row r="165" spans="2:17" ht="24.95" customHeight="1" x14ac:dyDescent="0.25">
      <c r="B165" s="162" t="s">
        <v>89</v>
      </c>
      <c r="C165" s="8" t="s">
        <v>21</v>
      </c>
      <c r="D165" s="8" t="s">
        <v>21</v>
      </c>
      <c r="E165" s="20">
        <v>4502</v>
      </c>
      <c r="F165" s="117">
        <f t="shared" ref="F165:F173" si="54">+E165/$E$163*100</f>
        <v>4.627688006249743</v>
      </c>
      <c r="G165" s="132">
        <f t="shared" si="53"/>
        <v>43629</v>
      </c>
      <c r="H165" s="117">
        <f t="shared" ref="H165:H172" si="55">+G165/$G$163*100</f>
        <v>5.6454576509803109</v>
      </c>
      <c r="I165" s="20">
        <v>7294</v>
      </c>
      <c r="J165" s="117">
        <f t="shared" ref="J165:J173" si="56">+I165/$I$163*100</f>
        <v>3.7408005744031594</v>
      </c>
      <c r="K165" s="23">
        <v>36625</v>
      </c>
      <c r="L165" s="117">
        <f t="shared" ref="L165:L172" si="57">+K165/$K$163*100</f>
        <v>16.173762513965741</v>
      </c>
      <c r="M165" s="23">
        <v>98148.349330996716</v>
      </c>
      <c r="N165" s="117">
        <f t="shared" ref="N165:N172" si="58">+M165/$M$163*100</f>
        <v>19.380214929812446</v>
      </c>
      <c r="O165" s="8" t="s">
        <v>21</v>
      </c>
      <c r="P165" s="8" t="s">
        <v>21</v>
      </c>
      <c r="Q165" s="25" t="s">
        <v>90</v>
      </c>
    </row>
    <row r="166" spans="2:17" ht="36" x14ac:dyDescent="0.25">
      <c r="B166" s="162" t="s">
        <v>91</v>
      </c>
      <c r="C166" s="8" t="s">
        <v>21</v>
      </c>
      <c r="D166" s="8" t="s">
        <v>21</v>
      </c>
      <c r="E166" s="20">
        <v>5348</v>
      </c>
      <c r="F166" s="117">
        <f t="shared" si="54"/>
        <v>5.4973068541589569</v>
      </c>
      <c r="G166" s="132">
        <f t="shared" si="53"/>
        <v>49387</v>
      </c>
      <c r="H166" s="117">
        <f t="shared" si="55"/>
        <v>6.3905250408894219</v>
      </c>
      <c r="I166" s="20">
        <v>9737</v>
      </c>
      <c r="J166" s="117">
        <f t="shared" si="56"/>
        <v>4.9937174654460597</v>
      </c>
      <c r="K166" s="23">
        <v>12719</v>
      </c>
      <c r="L166" s="117">
        <f t="shared" si="57"/>
        <v>5.6167668372731807</v>
      </c>
      <c r="M166" s="23">
        <v>38567.073805347798</v>
      </c>
      <c r="N166" s="117">
        <f t="shared" si="58"/>
        <v>7.6153922572952313</v>
      </c>
      <c r="O166" s="8" t="s">
        <v>21</v>
      </c>
      <c r="P166" s="8" t="s">
        <v>21</v>
      </c>
      <c r="Q166" s="25" t="s">
        <v>92</v>
      </c>
    </row>
    <row r="167" spans="2:17" ht="24" x14ac:dyDescent="0.25">
      <c r="B167" s="162" t="s">
        <v>93</v>
      </c>
      <c r="C167" s="8" t="s">
        <v>21</v>
      </c>
      <c r="D167" s="8" t="s">
        <v>21</v>
      </c>
      <c r="E167" s="20">
        <v>2944</v>
      </c>
      <c r="F167" s="117">
        <f t="shared" si="54"/>
        <v>3.0261913572632704</v>
      </c>
      <c r="G167" s="132">
        <f t="shared" si="53"/>
        <v>7464</v>
      </c>
      <c r="H167" s="117">
        <f t="shared" si="55"/>
        <v>0.96581851307426347</v>
      </c>
      <c r="I167" s="20">
        <v>82</v>
      </c>
      <c r="J167" s="117">
        <f t="shared" si="56"/>
        <v>4.2054517014129288E-2</v>
      </c>
      <c r="K167" s="23">
        <v>16017</v>
      </c>
      <c r="L167" s="117">
        <f t="shared" si="57"/>
        <v>7.0731782712952702</v>
      </c>
      <c r="M167" s="23">
        <v>6742.4227428563399</v>
      </c>
      <c r="N167" s="117">
        <f t="shared" si="58"/>
        <v>1.331347931930466</v>
      </c>
      <c r="O167" s="8" t="s">
        <v>21</v>
      </c>
      <c r="P167" s="8" t="s">
        <v>21</v>
      </c>
      <c r="Q167" s="25" t="s">
        <v>94</v>
      </c>
    </row>
    <row r="168" spans="2:17" ht="24" x14ac:dyDescent="0.25">
      <c r="B168" s="162" t="s">
        <v>95</v>
      </c>
      <c r="C168" s="8" t="s">
        <v>21</v>
      </c>
      <c r="D168" s="8" t="s">
        <v>21</v>
      </c>
      <c r="E168" s="20">
        <v>78074</v>
      </c>
      <c r="F168" s="117">
        <f t="shared" si="54"/>
        <v>80.253690226553189</v>
      </c>
      <c r="G168" s="132">
        <f t="shared" si="53"/>
        <v>662035</v>
      </c>
      <c r="H168" s="117">
        <f t="shared" si="55"/>
        <v>85.665281257116831</v>
      </c>
      <c r="I168" s="20">
        <v>2765</v>
      </c>
      <c r="J168" s="117">
        <f t="shared" si="56"/>
        <v>1.4180577993178962</v>
      </c>
      <c r="K168" s="23">
        <v>39732</v>
      </c>
      <c r="L168" s="117">
        <f t="shared" si="57"/>
        <v>17.545827500474726</v>
      </c>
      <c r="M168" s="23">
        <v>52195.475696577196</v>
      </c>
      <c r="N168" s="117">
        <f t="shared" si="58"/>
        <v>10.306434537702433</v>
      </c>
      <c r="O168" s="8" t="s">
        <v>21</v>
      </c>
      <c r="P168" s="8" t="s">
        <v>21</v>
      </c>
      <c r="Q168" s="25" t="s">
        <v>96</v>
      </c>
    </row>
    <row r="169" spans="2:17" ht="36" x14ac:dyDescent="0.25">
      <c r="B169" s="162" t="s">
        <v>97</v>
      </c>
      <c r="C169" s="8" t="s">
        <v>21</v>
      </c>
      <c r="D169" s="8" t="s">
        <v>21</v>
      </c>
      <c r="E169" s="20">
        <v>1</v>
      </c>
      <c r="F169" s="117">
        <f t="shared" si="54"/>
        <v>1.0279182599399696E-3</v>
      </c>
      <c r="G169" s="132">
        <f t="shared" si="53"/>
        <v>290</v>
      </c>
      <c r="H169" s="117">
        <f t="shared" si="55"/>
        <v>3.7525102999937887E-2</v>
      </c>
      <c r="I169" s="20">
        <v>150678</v>
      </c>
      <c r="J169" s="117">
        <f t="shared" si="56"/>
        <v>77.276713593353335</v>
      </c>
      <c r="K169" s="151" t="s">
        <v>168</v>
      </c>
      <c r="L169" s="210" t="s">
        <v>168</v>
      </c>
      <c r="M169" s="151" t="s">
        <v>168</v>
      </c>
      <c r="N169" s="210" t="s">
        <v>168</v>
      </c>
      <c r="O169" s="8" t="s">
        <v>21</v>
      </c>
      <c r="P169" s="8" t="s">
        <v>21</v>
      </c>
      <c r="Q169" s="25" t="s">
        <v>98</v>
      </c>
    </row>
    <row r="170" spans="2:17" ht="24" x14ac:dyDescent="0.25">
      <c r="B170" s="162" t="s">
        <v>99</v>
      </c>
      <c r="C170" s="8" t="s">
        <v>21</v>
      </c>
      <c r="D170" s="8" t="s">
        <v>21</v>
      </c>
      <c r="E170" s="151" t="s">
        <v>168</v>
      </c>
      <c r="F170" s="210" t="s">
        <v>168</v>
      </c>
      <c r="G170" s="151" t="s">
        <v>168</v>
      </c>
      <c r="H170" s="210" t="s">
        <v>168</v>
      </c>
      <c r="I170" s="20">
        <v>1</v>
      </c>
      <c r="J170" s="117">
        <f t="shared" si="56"/>
        <v>5.1285996358694261E-4</v>
      </c>
      <c r="K170" s="23">
        <v>701</v>
      </c>
      <c r="L170" s="117">
        <f t="shared" si="57"/>
        <v>0.30956471050621115</v>
      </c>
      <c r="M170" s="23">
        <v>861.58096839841357</v>
      </c>
      <c r="N170" s="117">
        <f t="shared" si="58"/>
        <v>0.17012638990683301</v>
      </c>
      <c r="O170" s="8" t="s">
        <v>21</v>
      </c>
      <c r="P170" s="8" t="s">
        <v>21</v>
      </c>
      <c r="Q170" s="25" t="s">
        <v>100</v>
      </c>
    </row>
    <row r="171" spans="2:17" ht="36" x14ac:dyDescent="0.25">
      <c r="B171" s="162" t="s">
        <v>101</v>
      </c>
      <c r="C171" s="8" t="s">
        <v>21</v>
      </c>
      <c r="D171" s="8" t="s">
        <v>21</v>
      </c>
      <c r="E171" s="20">
        <v>2255</v>
      </c>
      <c r="F171" s="117">
        <f t="shared" si="54"/>
        <v>2.3179556761646314</v>
      </c>
      <c r="G171" s="132">
        <f>+G133-G152</f>
        <v>4010</v>
      </c>
      <c r="H171" s="117">
        <f t="shared" si="55"/>
        <v>0.51888159665431355</v>
      </c>
      <c r="I171" s="20">
        <v>433</v>
      </c>
      <c r="J171" s="117">
        <f t="shared" si="56"/>
        <v>0.22206836423314613</v>
      </c>
      <c r="K171" s="23">
        <v>1496</v>
      </c>
      <c r="L171" s="117">
        <f t="shared" si="57"/>
        <v>0.66064023811311257</v>
      </c>
      <c r="M171" s="23">
        <v>314.41305784991147</v>
      </c>
      <c r="N171" s="117">
        <f t="shared" si="58"/>
        <v>6.2083495844860372E-2</v>
      </c>
      <c r="O171" s="8" t="s">
        <v>21</v>
      </c>
      <c r="P171" s="8" t="s">
        <v>21</v>
      </c>
      <c r="Q171" s="25" t="s">
        <v>102</v>
      </c>
    </row>
    <row r="172" spans="2:17" ht="24.95" customHeight="1" x14ac:dyDescent="0.25">
      <c r="B172" s="162" t="s">
        <v>103</v>
      </c>
      <c r="C172" s="8" t="s">
        <v>21</v>
      </c>
      <c r="D172" s="8" t="s">
        <v>21</v>
      </c>
      <c r="E172" s="20">
        <v>367</v>
      </c>
      <c r="F172" s="117">
        <f t="shared" si="54"/>
        <v>0.37724600139796888</v>
      </c>
      <c r="G172" s="132">
        <f>+G134-G153</f>
        <v>2005</v>
      </c>
      <c r="H172" s="117">
        <f t="shared" si="55"/>
        <v>0.25944079832715677</v>
      </c>
      <c r="I172" s="20">
        <v>68</v>
      </c>
      <c r="J172" s="117">
        <f t="shared" si="56"/>
        <v>3.4874477523912095E-2</v>
      </c>
      <c r="K172" s="23">
        <v>114611</v>
      </c>
      <c r="L172" s="117">
        <f t="shared" si="57"/>
        <v>50.61272615667243</v>
      </c>
      <c r="M172" s="23">
        <v>302697.81423437875</v>
      </c>
      <c r="N172" s="117">
        <f t="shared" si="58"/>
        <v>59.770222715238489</v>
      </c>
      <c r="O172" s="8" t="s">
        <v>21</v>
      </c>
      <c r="P172" s="8" t="s">
        <v>21</v>
      </c>
      <c r="Q172" s="25" t="s">
        <v>104</v>
      </c>
    </row>
    <row r="173" spans="2:17" ht="15.75" thickBot="1" x14ac:dyDescent="0.3">
      <c r="B173" s="275" t="s">
        <v>299</v>
      </c>
      <c r="C173" s="116" t="s">
        <v>21</v>
      </c>
      <c r="D173" s="116" t="s">
        <v>21</v>
      </c>
      <c r="E173" s="115">
        <v>467</v>
      </c>
      <c r="F173" s="126">
        <f t="shared" si="54"/>
        <v>0.48003782739196577</v>
      </c>
      <c r="G173" s="179" t="s">
        <v>168</v>
      </c>
      <c r="H173" s="211" t="s">
        <v>168</v>
      </c>
      <c r="I173" s="115">
        <v>21788</v>
      </c>
      <c r="J173" s="126">
        <f t="shared" si="56"/>
        <v>11.174192886632305</v>
      </c>
      <c r="K173" s="179" t="s">
        <v>168</v>
      </c>
      <c r="L173" s="211" t="s">
        <v>168</v>
      </c>
      <c r="M173" s="179" t="s">
        <v>168</v>
      </c>
      <c r="N173" s="211" t="s">
        <v>168</v>
      </c>
      <c r="O173" s="116" t="s">
        <v>21</v>
      </c>
      <c r="P173" s="116" t="s">
        <v>21</v>
      </c>
      <c r="Q173" s="261" t="s">
        <v>300</v>
      </c>
    </row>
    <row r="174" spans="2:17" ht="24" customHeight="1" x14ac:dyDescent="0.25">
      <c r="B174" s="386" t="s">
        <v>337</v>
      </c>
      <c r="C174" s="386"/>
      <c r="D174" s="386"/>
      <c r="E174" s="386"/>
      <c r="F174" s="386"/>
      <c r="G174" s="386"/>
      <c r="H174" s="386"/>
      <c r="I174" s="20"/>
      <c r="J174" s="387" t="s">
        <v>336</v>
      </c>
      <c r="K174" s="387"/>
      <c r="L174" s="387"/>
      <c r="M174" s="387"/>
      <c r="N174" s="387"/>
      <c r="O174" s="387"/>
      <c r="P174" s="387"/>
      <c r="Q174" s="387"/>
    </row>
  </sheetData>
  <mergeCells count="189">
    <mergeCell ref="B174:H174"/>
    <mergeCell ref="J174:Q174"/>
    <mergeCell ref="B19:H19"/>
    <mergeCell ref="J19:Q19"/>
    <mergeCell ref="B39:H39"/>
    <mergeCell ref="J39:Q39"/>
    <mergeCell ref="B59:H59"/>
    <mergeCell ref="J59:Q59"/>
    <mergeCell ref="B79:H79"/>
    <mergeCell ref="J79:Q79"/>
    <mergeCell ref="B98:H98"/>
    <mergeCell ref="J98:Q98"/>
    <mergeCell ref="B156:Q156"/>
    <mergeCell ref="B157:Q157"/>
    <mergeCell ref="C160:D160"/>
    <mergeCell ref="E160:F160"/>
    <mergeCell ref="G160:H160"/>
    <mergeCell ref="I160:J160"/>
    <mergeCell ref="Q160:Q162"/>
    <mergeCell ref="C161:D161"/>
    <mergeCell ref="E161:F161"/>
    <mergeCell ref="G161:H161"/>
    <mergeCell ref="I161:J161"/>
    <mergeCell ref="K161:L161"/>
    <mergeCell ref="M161:N161"/>
    <mergeCell ref="O161:P161"/>
    <mergeCell ref="B117:H117"/>
    <mergeCell ref="J117:Q117"/>
    <mergeCell ref="B136:H136"/>
    <mergeCell ref="J136:Q136"/>
    <mergeCell ref="B155:H155"/>
    <mergeCell ref="J155:Q155"/>
    <mergeCell ref="F159:M159"/>
    <mergeCell ref="B160:B162"/>
    <mergeCell ref="B137:Q137"/>
    <mergeCell ref="B138:Q138"/>
    <mergeCell ref="C141:D141"/>
    <mergeCell ref="E141:F141"/>
    <mergeCell ref="G141:H141"/>
    <mergeCell ref="I141:J141"/>
    <mergeCell ref="K141:L141"/>
    <mergeCell ref="M141:N141"/>
    <mergeCell ref="O141:P141"/>
    <mergeCell ref="Q141:Q143"/>
    <mergeCell ref="C142:D142"/>
    <mergeCell ref="E142:F142"/>
    <mergeCell ref="G142:H142"/>
    <mergeCell ref="I142:J142"/>
    <mergeCell ref="K142:L142"/>
    <mergeCell ref="M142:N142"/>
    <mergeCell ref="O142:P142"/>
    <mergeCell ref="F140:M140"/>
    <mergeCell ref="B141:B143"/>
    <mergeCell ref="K160:L160"/>
    <mergeCell ref="M160:N160"/>
    <mergeCell ref="O160:P160"/>
    <mergeCell ref="C123:D123"/>
    <mergeCell ref="E123:F123"/>
    <mergeCell ref="G123:H123"/>
    <mergeCell ref="I123:J123"/>
    <mergeCell ref="K123:L123"/>
    <mergeCell ref="M123:N123"/>
    <mergeCell ref="O123:P123"/>
    <mergeCell ref="B122:B124"/>
    <mergeCell ref="Q122:Q124"/>
    <mergeCell ref="B118:Q118"/>
    <mergeCell ref="B119:Q119"/>
    <mergeCell ref="G121:L121"/>
    <mergeCell ref="C122:D122"/>
    <mergeCell ref="E122:F122"/>
    <mergeCell ref="G122:H122"/>
    <mergeCell ref="I122:J122"/>
    <mergeCell ref="K122:L122"/>
    <mergeCell ref="M122:N122"/>
    <mergeCell ref="O122:P122"/>
    <mergeCell ref="C104:D104"/>
    <mergeCell ref="E104:F104"/>
    <mergeCell ref="G104:H104"/>
    <mergeCell ref="I104:J104"/>
    <mergeCell ref="K104:L104"/>
    <mergeCell ref="M104:N104"/>
    <mergeCell ref="O104:P104"/>
    <mergeCell ref="B103:B105"/>
    <mergeCell ref="Q103:Q105"/>
    <mergeCell ref="B99:Q99"/>
    <mergeCell ref="B100:Q100"/>
    <mergeCell ref="G102:L102"/>
    <mergeCell ref="C103:D103"/>
    <mergeCell ref="E103:F103"/>
    <mergeCell ref="G103:H103"/>
    <mergeCell ref="I103:J103"/>
    <mergeCell ref="K103:L103"/>
    <mergeCell ref="M103:N103"/>
    <mergeCell ref="O103:P103"/>
    <mergeCell ref="C85:D85"/>
    <mergeCell ref="E85:F85"/>
    <mergeCell ref="G85:H85"/>
    <mergeCell ref="I85:J85"/>
    <mergeCell ref="K85:L85"/>
    <mergeCell ref="M85:N85"/>
    <mergeCell ref="O85:P85"/>
    <mergeCell ref="B84:B86"/>
    <mergeCell ref="Q84:Q86"/>
    <mergeCell ref="B80:Q80"/>
    <mergeCell ref="B81:Q81"/>
    <mergeCell ref="G83:L83"/>
    <mergeCell ref="C84:D84"/>
    <mergeCell ref="E84:F84"/>
    <mergeCell ref="G84:H84"/>
    <mergeCell ref="I84:J84"/>
    <mergeCell ref="K84:L84"/>
    <mergeCell ref="M84:N84"/>
    <mergeCell ref="O84:P84"/>
    <mergeCell ref="B60:Q60"/>
    <mergeCell ref="B61:Q61"/>
    <mergeCell ref="C65:D65"/>
    <mergeCell ref="E65:F65"/>
    <mergeCell ref="G65:H65"/>
    <mergeCell ref="I65:J65"/>
    <mergeCell ref="K65:L65"/>
    <mergeCell ref="M65:N65"/>
    <mergeCell ref="O65:P65"/>
    <mergeCell ref="Q65:Q67"/>
    <mergeCell ref="C66:D66"/>
    <mergeCell ref="E66:F66"/>
    <mergeCell ref="G66:H66"/>
    <mergeCell ref="I66:J66"/>
    <mergeCell ref="K66:L66"/>
    <mergeCell ref="M66:N66"/>
    <mergeCell ref="O66:P66"/>
    <mergeCell ref="G64:L64"/>
    <mergeCell ref="B65:B67"/>
    <mergeCell ref="C46:D46"/>
    <mergeCell ref="E46:F46"/>
    <mergeCell ref="G46:H46"/>
    <mergeCell ref="I46:J46"/>
    <mergeCell ref="K46:L46"/>
    <mergeCell ref="M46:N46"/>
    <mergeCell ref="O46:P46"/>
    <mergeCell ref="B45:B47"/>
    <mergeCell ref="Q45:Q47"/>
    <mergeCell ref="B40:Q40"/>
    <mergeCell ref="B41:Q41"/>
    <mergeCell ref="G44:L44"/>
    <mergeCell ref="C45:D45"/>
    <mergeCell ref="E45:F45"/>
    <mergeCell ref="G45:H45"/>
    <mergeCell ref="I45:J45"/>
    <mergeCell ref="K45:L45"/>
    <mergeCell ref="M45:N45"/>
    <mergeCell ref="O45:P45"/>
    <mergeCell ref="C26:D26"/>
    <mergeCell ref="E26:F26"/>
    <mergeCell ref="G26:H26"/>
    <mergeCell ref="I26:J26"/>
    <mergeCell ref="K26:L26"/>
    <mergeCell ref="M26:N26"/>
    <mergeCell ref="O26:P26"/>
    <mergeCell ref="B25:B27"/>
    <mergeCell ref="Q25:Q27"/>
    <mergeCell ref="B20:Q20"/>
    <mergeCell ref="B21:Q21"/>
    <mergeCell ref="G24:L24"/>
    <mergeCell ref="C25:D25"/>
    <mergeCell ref="E25:F25"/>
    <mergeCell ref="G25:H25"/>
    <mergeCell ref="I25:J25"/>
    <mergeCell ref="K25:L25"/>
    <mergeCell ref="M25:N25"/>
    <mergeCell ref="O25:P25"/>
    <mergeCell ref="C6:D6"/>
    <mergeCell ref="E6:F6"/>
    <mergeCell ref="G6:H6"/>
    <mergeCell ref="I6:J6"/>
    <mergeCell ref="K6:L6"/>
    <mergeCell ref="M6:N6"/>
    <mergeCell ref="O6:P6"/>
    <mergeCell ref="B1:Q1"/>
    <mergeCell ref="B2:Q2"/>
    <mergeCell ref="C5:D5"/>
    <mergeCell ref="E5:F5"/>
    <mergeCell ref="G5:H5"/>
    <mergeCell ref="I5:J5"/>
    <mergeCell ref="K5:L5"/>
    <mergeCell ref="M5:N5"/>
    <mergeCell ref="O5:P5"/>
    <mergeCell ref="G4:L4"/>
    <mergeCell ref="B5:B7"/>
    <mergeCell ref="Q5:Q7"/>
  </mergeCells>
  <printOptions horizontalCentered="1"/>
  <pageMargins left="0.7" right="0.7" top="0.75" bottom="0.75" header="0.3" footer="0.3"/>
  <pageSetup paperSize="9" scale="89" orientation="landscape" horizontalDpi="300" verticalDpi="300" r:id="rId1"/>
  <rowBreaks count="8" manualBreakCount="8">
    <brk id="19" min="1" max="16" man="1"/>
    <brk id="39" min="1" max="16" man="1"/>
    <brk id="59" min="1" max="16" man="1"/>
    <brk id="79" min="1" max="16" man="1"/>
    <brk id="98" min="1" max="16" man="1"/>
    <brk id="117" min="1" max="16" man="1"/>
    <brk id="136" min="1" max="16" man="1"/>
    <brk id="155" min="1" max="16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262"/>
  <sheetViews>
    <sheetView rightToLeft="1" view="pageBreakPreview" topLeftCell="A85" zoomScale="90" zoomScaleNormal="100" zoomScaleSheetLayoutView="90" workbookViewId="0">
      <selection activeCell="G34" sqref="G34:L34"/>
    </sheetView>
  </sheetViews>
  <sheetFormatPr defaultRowHeight="15" x14ac:dyDescent="0.25"/>
  <cols>
    <col min="1" max="1" width="2.5703125" customWidth="1"/>
    <col min="2" max="2" width="20" customWidth="1"/>
    <col min="3" max="3" width="6.140625" style="18" customWidth="1"/>
    <col min="4" max="4" width="2.85546875" style="18" bestFit="1" customWidth="1"/>
    <col min="5" max="5" width="9.42578125" style="18" customWidth="1"/>
    <col min="6" max="6" width="7.140625" style="18" bestFit="1" customWidth="1"/>
    <col min="7" max="7" width="12" style="18" customWidth="1"/>
    <col min="8" max="8" width="7.42578125" style="18" customWidth="1"/>
    <col min="9" max="10" width="6" style="18" customWidth="1"/>
    <col min="11" max="11" width="10.42578125" style="18" customWidth="1"/>
    <col min="12" max="12" width="6.85546875" style="18" customWidth="1"/>
    <col min="13" max="13" width="10.7109375" style="18" bestFit="1" customWidth="1"/>
    <col min="14" max="14" width="7.28515625" style="18" customWidth="1"/>
    <col min="15" max="15" width="7.7109375" style="18" customWidth="1"/>
    <col min="16" max="16" width="4.28515625" style="18" customWidth="1"/>
    <col min="17" max="17" width="26.42578125" customWidth="1"/>
    <col min="18" max="18" width="14.5703125" customWidth="1"/>
  </cols>
  <sheetData>
    <row r="1" spans="2:19" s="35" customFormat="1" ht="21" x14ac:dyDescent="0.3">
      <c r="B1" s="374" t="s">
        <v>217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374"/>
      <c r="P1" s="374"/>
      <c r="Q1" s="374"/>
      <c r="R1" s="36"/>
      <c r="S1" s="36"/>
    </row>
    <row r="2" spans="2:19" s="35" customFormat="1" ht="18.75" x14ac:dyDescent="0.3">
      <c r="B2" s="373" t="s">
        <v>218</v>
      </c>
      <c r="C2" s="373"/>
      <c r="D2" s="373"/>
      <c r="E2" s="373"/>
      <c r="F2" s="373"/>
      <c r="G2" s="373"/>
      <c r="H2" s="373"/>
      <c r="I2" s="373"/>
      <c r="J2" s="373"/>
      <c r="K2" s="373"/>
      <c r="L2" s="373"/>
      <c r="M2" s="373"/>
      <c r="N2" s="373"/>
      <c r="O2" s="373"/>
      <c r="P2" s="373"/>
      <c r="Q2" s="373"/>
      <c r="R2" s="36"/>
      <c r="S2" s="36"/>
    </row>
    <row r="3" spans="2:19" ht="9" customHeight="1" x14ac:dyDescent="0.25"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8"/>
      <c r="R3" s="1"/>
    </row>
    <row r="4" spans="2:19" ht="15.75" customHeight="1" x14ac:dyDescent="0.25">
      <c r="B4" s="8"/>
      <c r="C4" s="120"/>
      <c r="D4" s="120"/>
      <c r="E4" s="120"/>
      <c r="F4" s="120"/>
      <c r="G4" s="351" t="s">
        <v>285</v>
      </c>
      <c r="H4" s="351"/>
      <c r="I4" s="351"/>
      <c r="J4" s="351"/>
      <c r="K4" s="351"/>
      <c r="L4" s="351"/>
      <c r="M4" s="120"/>
      <c r="N4" s="120"/>
      <c r="O4" s="120"/>
      <c r="P4" s="120"/>
      <c r="Q4" s="121"/>
    </row>
    <row r="5" spans="2:19" ht="29.25" customHeight="1" x14ac:dyDescent="0.25">
      <c r="B5" s="379" t="s">
        <v>4</v>
      </c>
      <c r="C5" s="381" t="s">
        <v>5</v>
      </c>
      <c r="D5" s="381"/>
      <c r="E5" s="381" t="s">
        <v>6</v>
      </c>
      <c r="F5" s="381"/>
      <c r="G5" s="381" t="s">
        <v>7</v>
      </c>
      <c r="H5" s="381"/>
      <c r="I5" s="381" t="s">
        <v>8</v>
      </c>
      <c r="J5" s="381"/>
      <c r="K5" s="381" t="s">
        <v>9</v>
      </c>
      <c r="L5" s="381"/>
      <c r="M5" s="381" t="s">
        <v>10</v>
      </c>
      <c r="N5" s="381"/>
      <c r="O5" s="384" t="s">
        <v>11</v>
      </c>
      <c r="P5" s="384"/>
      <c r="Q5" s="380" t="s">
        <v>12</v>
      </c>
    </row>
    <row r="6" spans="2:19" ht="15.75" x14ac:dyDescent="0.25">
      <c r="B6" s="379"/>
      <c r="C6" s="382" t="s">
        <v>13</v>
      </c>
      <c r="D6" s="382"/>
      <c r="E6" s="382" t="s">
        <v>14</v>
      </c>
      <c r="F6" s="382"/>
      <c r="G6" s="382" t="s">
        <v>15</v>
      </c>
      <c r="H6" s="382"/>
      <c r="I6" s="382" t="s">
        <v>16</v>
      </c>
      <c r="J6" s="382"/>
      <c r="K6" s="382" t="s">
        <v>17</v>
      </c>
      <c r="L6" s="382"/>
      <c r="M6" s="382" t="s">
        <v>18</v>
      </c>
      <c r="N6" s="382"/>
      <c r="O6" s="384" t="s">
        <v>19</v>
      </c>
      <c r="P6" s="384"/>
      <c r="Q6" s="380"/>
    </row>
    <row r="7" spans="2:19" ht="22.5" x14ac:dyDescent="0.25">
      <c r="B7" s="379"/>
      <c r="C7" s="305" t="s">
        <v>153</v>
      </c>
      <c r="D7" s="306" t="s">
        <v>3</v>
      </c>
      <c r="E7" s="305" t="s">
        <v>153</v>
      </c>
      <c r="F7" s="306" t="s">
        <v>3</v>
      </c>
      <c r="G7" s="305" t="s">
        <v>153</v>
      </c>
      <c r="H7" s="306" t="s">
        <v>3</v>
      </c>
      <c r="I7" s="305" t="s">
        <v>153</v>
      </c>
      <c r="J7" s="306" t="s">
        <v>3</v>
      </c>
      <c r="K7" s="305" t="s">
        <v>153</v>
      </c>
      <c r="L7" s="306" t="s">
        <v>3</v>
      </c>
      <c r="M7" s="305" t="s">
        <v>153</v>
      </c>
      <c r="N7" s="306" t="s">
        <v>3</v>
      </c>
      <c r="O7" s="305" t="s">
        <v>153</v>
      </c>
      <c r="P7" s="306" t="s">
        <v>3</v>
      </c>
      <c r="Q7" s="380"/>
    </row>
    <row r="8" spans="2:19" ht="24.95" customHeight="1" thickBot="1" x14ac:dyDescent="0.3">
      <c r="B8" s="86" t="s">
        <v>20</v>
      </c>
      <c r="C8" s="60" t="s">
        <v>21</v>
      </c>
      <c r="D8" s="60" t="s">
        <v>21</v>
      </c>
      <c r="E8" s="123">
        <f>SUM(E9:E28)</f>
        <v>769619</v>
      </c>
      <c r="F8" s="124">
        <f>SUM(F9:F28)</f>
        <v>100</v>
      </c>
      <c r="G8" s="123">
        <f>SUM(G9:G27)</f>
        <v>11484656</v>
      </c>
      <c r="H8" s="124">
        <f>SUM(H9:H27)</f>
        <v>100.00000000000001</v>
      </c>
      <c r="I8" s="60" t="s">
        <v>21</v>
      </c>
      <c r="J8" s="60" t="s">
        <v>21</v>
      </c>
      <c r="K8" s="123">
        <f>SUM(K9:K27)</f>
        <v>1953628</v>
      </c>
      <c r="L8" s="124">
        <f>SUM(L9:L27)</f>
        <v>100.00000000000001</v>
      </c>
      <c r="M8" s="123">
        <f>SUM(M9:M27)</f>
        <v>2422058.9984000758</v>
      </c>
      <c r="N8" s="124">
        <f>SUM(N9:N27)</f>
        <v>100</v>
      </c>
      <c r="O8" s="60" t="s">
        <v>21</v>
      </c>
      <c r="P8" s="60" t="s">
        <v>21</v>
      </c>
      <c r="Q8" s="138" t="s">
        <v>22</v>
      </c>
    </row>
    <row r="9" spans="2:19" ht="15.75" thickBot="1" x14ac:dyDescent="0.3">
      <c r="B9" s="163" t="s">
        <v>105</v>
      </c>
      <c r="C9" s="8" t="s">
        <v>21</v>
      </c>
      <c r="D9" s="8" t="s">
        <v>21</v>
      </c>
      <c r="E9" s="20">
        <v>8155</v>
      </c>
      <c r="F9" s="45">
        <f>+E9/$E$8*100</f>
        <v>1.0596152122024016</v>
      </c>
      <c r="G9" s="132">
        <v>700490</v>
      </c>
      <c r="H9" s="45">
        <f>+G9/$G$8*100</f>
        <v>6.0993555227078629</v>
      </c>
      <c r="I9" s="8" t="s">
        <v>21</v>
      </c>
      <c r="J9" s="8" t="s">
        <v>21</v>
      </c>
      <c r="K9" s="23">
        <v>24006</v>
      </c>
      <c r="L9" s="45">
        <f>+K9/$K$8*100</f>
        <v>1.2287907421474302</v>
      </c>
      <c r="M9" s="23">
        <v>76631.53885064424</v>
      </c>
      <c r="N9" s="45">
        <f>+M9/$M$8*100</f>
        <v>3.1639005862889489</v>
      </c>
      <c r="O9" s="8" t="s">
        <v>21</v>
      </c>
      <c r="P9" s="8" t="s">
        <v>21</v>
      </c>
      <c r="Q9" s="191" t="s">
        <v>106</v>
      </c>
    </row>
    <row r="10" spans="2:19" ht="15.75" thickBot="1" x14ac:dyDescent="0.3">
      <c r="B10" s="163" t="s">
        <v>107</v>
      </c>
      <c r="C10" s="8" t="s">
        <v>21</v>
      </c>
      <c r="D10" s="8" t="s">
        <v>21</v>
      </c>
      <c r="E10" s="20">
        <v>1883</v>
      </c>
      <c r="F10" s="45">
        <f t="shared" ref="F10:F28" si="0">+E10/$E$8*100</f>
        <v>0.24466651680896653</v>
      </c>
      <c r="G10" s="132">
        <v>138118</v>
      </c>
      <c r="H10" s="45">
        <f t="shared" ref="H10:H27" si="1">+G10/$G$8*100</f>
        <v>1.2026307100534837</v>
      </c>
      <c r="I10" s="8" t="s">
        <v>21</v>
      </c>
      <c r="J10" s="8" t="s">
        <v>21</v>
      </c>
      <c r="K10" s="23">
        <v>101884</v>
      </c>
      <c r="L10" s="45">
        <f t="shared" ref="L10:L27" si="2">+K10/$K$8*100</f>
        <v>5.2151177194430058</v>
      </c>
      <c r="M10" s="23">
        <v>353737.481618002</v>
      </c>
      <c r="N10" s="45">
        <f t="shared" ref="N10:N27" si="3">+M10/$M$8*100</f>
        <v>14.604825144708206</v>
      </c>
      <c r="O10" s="8" t="s">
        <v>21</v>
      </c>
      <c r="P10" s="8" t="s">
        <v>21</v>
      </c>
      <c r="Q10" s="191" t="s">
        <v>108</v>
      </c>
    </row>
    <row r="11" spans="2:19" ht="15.75" thickBot="1" x14ac:dyDescent="0.3">
      <c r="B11" s="163" t="s">
        <v>109</v>
      </c>
      <c r="C11" s="8" t="s">
        <v>21</v>
      </c>
      <c r="D11" s="8" t="s">
        <v>21</v>
      </c>
      <c r="E11" s="20">
        <v>91831</v>
      </c>
      <c r="F11" s="45">
        <f t="shared" si="0"/>
        <v>11.932007915604995</v>
      </c>
      <c r="G11" s="132">
        <v>944533</v>
      </c>
      <c r="H11" s="45">
        <f t="shared" si="1"/>
        <v>8.2243038015243997</v>
      </c>
      <c r="I11" s="8" t="s">
        <v>21</v>
      </c>
      <c r="J11" s="8" t="s">
        <v>21</v>
      </c>
      <c r="K11" s="23">
        <v>135447</v>
      </c>
      <c r="L11" s="45">
        <f t="shared" si="2"/>
        <v>6.9331008769325591</v>
      </c>
      <c r="M11" s="23">
        <v>167249.54071179</v>
      </c>
      <c r="N11" s="45">
        <f t="shared" si="3"/>
        <v>6.9052628702384613</v>
      </c>
      <c r="O11" s="8" t="s">
        <v>21</v>
      </c>
      <c r="P11" s="8" t="s">
        <v>21</v>
      </c>
      <c r="Q11" s="191" t="s">
        <v>110</v>
      </c>
    </row>
    <row r="12" spans="2:19" ht="23.25" thickBot="1" x14ac:dyDescent="0.3">
      <c r="B12" s="163" t="s">
        <v>339</v>
      </c>
      <c r="C12" s="8"/>
      <c r="D12" s="8"/>
      <c r="E12" s="20">
        <v>1316</v>
      </c>
      <c r="F12" s="45">
        <f t="shared" si="0"/>
        <v>0.17099369947987253</v>
      </c>
      <c r="G12" s="20">
        <v>171997</v>
      </c>
      <c r="H12" s="45">
        <f t="shared" si="1"/>
        <v>1.4976243084686212</v>
      </c>
      <c r="I12" s="8"/>
      <c r="J12" s="8"/>
      <c r="K12" s="20">
        <v>32908</v>
      </c>
      <c r="L12" s="45">
        <f t="shared" si="2"/>
        <v>1.6844557919931533</v>
      </c>
      <c r="M12" s="20">
        <v>2052.5900971929632</v>
      </c>
      <c r="N12" s="45">
        <f t="shared" si="3"/>
        <v>8.4745668811074773E-2</v>
      </c>
      <c r="O12" s="8"/>
      <c r="P12" s="8"/>
      <c r="Q12" s="191" t="s">
        <v>340</v>
      </c>
    </row>
    <row r="13" spans="2:19" ht="15.75" thickBot="1" x14ac:dyDescent="0.3">
      <c r="B13" s="163" t="s">
        <v>111</v>
      </c>
      <c r="C13" s="8" t="s">
        <v>21</v>
      </c>
      <c r="D13" s="8" t="s">
        <v>21</v>
      </c>
      <c r="E13" s="20">
        <v>171800</v>
      </c>
      <c r="F13" s="45">
        <f t="shared" si="0"/>
        <v>22.322733716293385</v>
      </c>
      <c r="G13" s="132">
        <v>1356529</v>
      </c>
      <c r="H13" s="45">
        <f t="shared" si="1"/>
        <v>11.811664189158124</v>
      </c>
      <c r="I13" s="8" t="s">
        <v>21</v>
      </c>
      <c r="J13" s="8" t="s">
        <v>21</v>
      </c>
      <c r="K13" s="23">
        <v>785075</v>
      </c>
      <c r="L13" s="45">
        <f t="shared" si="2"/>
        <v>40.185490789444053</v>
      </c>
      <c r="M13" s="23">
        <v>304199.13091153326</v>
      </c>
      <c r="N13" s="45">
        <f t="shared" si="3"/>
        <v>12.559526052522921</v>
      </c>
      <c r="O13" s="8" t="s">
        <v>21</v>
      </c>
      <c r="P13" s="8" t="s">
        <v>21</v>
      </c>
      <c r="Q13" s="191" t="s">
        <v>112</v>
      </c>
    </row>
    <row r="14" spans="2:19" ht="15.75" thickBot="1" x14ac:dyDescent="0.3">
      <c r="B14" s="163" t="s">
        <v>163</v>
      </c>
      <c r="C14" s="8" t="s">
        <v>21</v>
      </c>
      <c r="D14" s="8" t="s">
        <v>21</v>
      </c>
      <c r="E14" s="20">
        <v>118964</v>
      </c>
      <c r="F14" s="45">
        <f t="shared" si="0"/>
        <v>15.457518590367442</v>
      </c>
      <c r="G14" s="132">
        <v>1590276</v>
      </c>
      <c r="H14" s="45">
        <f t="shared" si="1"/>
        <v>13.846962416636597</v>
      </c>
      <c r="I14" s="8" t="s">
        <v>21</v>
      </c>
      <c r="J14" s="8" t="s">
        <v>21</v>
      </c>
      <c r="K14" s="23">
        <v>253286</v>
      </c>
      <c r="L14" s="45">
        <f t="shared" si="2"/>
        <v>12.964904270413816</v>
      </c>
      <c r="M14" s="23">
        <v>102367.40557882987</v>
      </c>
      <c r="N14" s="45">
        <f t="shared" si="3"/>
        <v>4.2264620988361585</v>
      </c>
      <c r="O14" s="8" t="s">
        <v>21</v>
      </c>
      <c r="P14" s="8" t="s">
        <v>21</v>
      </c>
      <c r="Q14" s="191" t="s">
        <v>164</v>
      </c>
    </row>
    <row r="15" spans="2:19" ht="23.25" thickBot="1" x14ac:dyDescent="0.3">
      <c r="B15" s="163" t="s">
        <v>341</v>
      </c>
      <c r="C15" s="8"/>
      <c r="D15" s="8"/>
      <c r="E15" s="20">
        <v>26701</v>
      </c>
      <c r="F15" s="45">
        <f t="shared" si="0"/>
        <v>3.4693790044164707</v>
      </c>
      <c r="G15" s="20">
        <v>496839</v>
      </c>
      <c r="H15" s="45">
        <f t="shared" si="1"/>
        <v>4.3261112914483464</v>
      </c>
      <c r="I15" s="8"/>
      <c r="J15" s="8"/>
      <c r="K15" s="20">
        <v>79995</v>
      </c>
      <c r="L15" s="45">
        <f t="shared" si="2"/>
        <v>4.0946894700526402</v>
      </c>
      <c r="M15" s="20">
        <v>122510.18925181773</v>
      </c>
      <c r="N15" s="45">
        <f t="shared" si="3"/>
        <v>5.0581009518241924</v>
      </c>
      <c r="O15" s="8"/>
      <c r="P15" s="8"/>
      <c r="Q15" s="191" t="s">
        <v>342</v>
      </c>
    </row>
    <row r="16" spans="2:19" ht="23.25" thickBot="1" x14ac:dyDescent="0.3">
      <c r="B16" s="163" t="s">
        <v>113</v>
      </c>
      <c r="C16" s="8" t="s">
        <v>21</v>
      </c>
      <c r="D16" s="8" t="s">
        <v>21</v>
      </c>
      <c r="E16" s="20">
        <v>38234</v>
      </c>
      <c r="F16" s="45">
        <f t="shared" si="0"/>
        <v>4.967912694463104</v>
      </c>
      <c r="G16" s="132">
        <v>333017</v>
      </c>
      <c r="H16" s="45">
        <f t="shared" si="1"/>
        <v>2.8996689147676693</v>
      </c>
      <c r="I16" s="8" t="s">
        <v>21</v>
      </c>
      <c r="J16" s="8" t="s">
        <v>21</v>
      </c>
      <c r="K16" s="23">
        <v>51028</v>
      </c>
      <c r="L16" s="45">
        <f t="shared" si="2"/>
        <v>2.6119609260309535</v>
      </c>
      <c r="M16" s="23">
        <v>81867.113367287355</v>
      </c>
      <c r="N16" s="45">
        <f t="shared" si="3"/>
        <v>3.3800627243748314</v>
      </c>
      <c r="O16" s="8" t="s">
        <v>21</v>
      </c>
      <c r="P16" s="8" t="s">
        <v>21</v>
      </c>
      <c r="Q16" s="191" t="s">
        <v>114</v>
      </c>
    </row>
    <row r="17" spans="2:19" ht="17.25" customHeight="1" x14ac:dyDescent="0.25">
      <c r="B17" s="192" t="s">
        <v>115</v>
      </c>
      <c r="C17" s="8" t="s">
        <v>21</v>
      </c>
      <c r="D17" s="8" t="s">
        <v>21</v>
      </c>
      <c r="E17" s="20">
        <v>19631</v>
      </c>
      <c r="F17" s="45">
        <f t="shared" si="0"/>
        <v>2.5507426401894966</v>
      </c>
      <c r="G17" s="132">
        <v>137238</v>
      </c>
      <c r="H17" s="45">
        <f t="shared" si="1"/>
        <v>1.1949683125032216</v>
      </c>
      <c r="I17" s="8" t="s">
        <v>21</v>
      </c>
      <c r="J17" s="8" t="s">
        <v>21</v>
      </c>
      <c r="K17" s="23">
        <v>15543</v>
      </c>
      <c r="L17" s="45">
        <f t="shared" si="2"/>
        <v>0.79559670520692793</v>
      </c>
      <c r="M17" s="23">
        <v>22098.843658260514</v>
      </c>
      <c r="N17" s="45">
        <f t="shared" si="3"/>
        <v>0.9123990651283973</v>
      </c>
      <c r="O17" s="8" t="s">
        <v>21</v>
      </c>
      <c r="P17" s="8" t="s">
        <v>21</v>
      </c>
      <c r="Q17" s="193" t="s">
        <v>116</v>
      </c>
    </row>
    <row r="18" spans="2:19" x14ac:dyDescent="0.25">
      <c r="B18" s="194" t="s">
        <v>117</v>
      </c>
      <c r="C18" s="8" t="s">
        <v>21</v>
      </c>
      <c r="D18" s="8" t="s">
        <v>21</v>
      </c>
      <c r="E18" s="20">
        <v>8330</v>
      </c>
      <c r="F18" s="45">
        <f t="shared" si="0"/>
        <v>1.0823537360694058</v>
      </c>
      <c r="G18" s="132">
        <v>110201</v>
      </c>
      <c r="H18" s="45">
        <f t="shared" si="1"/>
        <v>0.95954985504137003</v>
      </c>
      <c r="I18" s="8" t="s">
        <v>21</v>
      </c>
      <c r="J18" s="8" t="s">
        <v>21</v>
      </c>
      <c r="K18" s="23">
        <v>12339</v>
      </c>
      <c r="L18" s="45">
        <f t="shared" si="2"/>
        <v>0.63159414177110484</v>
      </c>
      <c r="M18" s="23">
        <v>6645.196072772178</v>
      </c>
      <c r="N18" s="45">
        <f t="shared" si="3"/>
        <v>0.27436144524810313</v>
      </c>
      <c r="O18" s="8" t="s">
        <v>21</v>
      </c>
      <c r="P18" s="8" t="s">
        <v>21</v>
      </c>
      <c r="Q18" s="195" t="s">
        <v>118</v>
      </c>
    </row>
    <row r="19" spans="2:19" ht="29.25" customHeight="1" x14ac:dyDescent="0.25">
      <c r="B19" s="194" t="s">
        <v>119</v>
      </c>
      <c r="C19" s="8" t="s">
        <v>21</v>
      </c>
      <c r="D19" s="8" t="s">
        <v>21</v>
      </c>
      <c r="E19" s="20">
        <v>15391</v>
      </c>
      <c r="F19" s="45">
        <f t="shared" si="0"/>
        <v>1.9998206904975058</v>
      </c>
      <c r="G19" s="132">
        <v>175334</v>
      </c>
      <c r="H19" s="45">
        <f t="shared" si="1"/>
        <v>1.5266804682700117</v>
      </c>
      <c r="I19" s="8" t="s">
        <v>21</v>
      </c>
      <c r="J19" s="8" t="s">
        <v>21</v>
      </c>
      <c r="K19" s="23">
        <v>28846</v>
      </c>
      <c r="L19" s="45">
        <f t="shared" si="2"/>
        <v>1.4765349390979243</v>
      </c>
      <c r="M19" s="23">
        <v>19087.104945489817</v>
      </c>
      <c r="N19" s="45">
        <f t="shared" si="3"/>
        <v>0.78805284917081142</v>
      </c>
      <c r="O19" s="8" t="s">
        <v>21</v>
      </c>
      <c r="P19" s="8" t="s">
        <v>21</v>
      </c>
      <c r="Q19" s="195" t="s">
        <v>120</v>
      </c>
    </row>
    <row r="20" spans="2:19" ht="22.5" x14ac:dyDescent="0.25">
      <c r="B20" s="194" t="s">
        <v>162</v>
      </c>
      <c r="C20" s="8" t="s">
        <v>21</v>
      </c>
      <c r="D20" s="8" t="s">
        <v>21</v>
      </c>
      <c r="E20" s="20">
        <v>21344</v>
      </c>
      <c r="F20" s="45">
        <f t="shared" si="0"/>
        <v>2.7733203052419446</v>
      </c>
      <c r="G20" s="132">
        <v>253185</v>
      </c>
      <c r="H20" s="45">
        <f t="shared" si="1"/>
        <v>2.204550140639824</v>
      </c>
      <c r="I20" s="8" t="s">
        <v>21</v>
      </c>
      <c r="J20" s="8" t="s">
        <v>21</v>
      </c>
      <c r="K20" s="23">
        <v>55797</v>
      </c>
      <c r="L20" s="45">
        <f t="shared" si="2"/>
        <v>2.8560708589352735</v>
      </c>
      <c r="M20" s="23">
        <v>383763.34768736159</v>
      </c>
      <c r="N20" s="45">
        <f t="shared" si="3"/>
        <v>15.844508657339137</v>
      </c>
      <c r="O20" s="8" t="s">
        <v>21</v>
      </c>
      <c r="P20" s="8" t="s">
        <v>21</v>
      </c>
      <c r="Q20" s="195" t="s">
        <v>121</v>
      </c>
    </row>
    <row r="21" spans="2:19" ht="24.75" customHeight="1" x14ac:dyDescent="0.25">
      <c r="B21" s="194" t="s">
        <v>161</v>
      </c>
      <c r="C21" s="8" t="s">
        <v>21</v>
      </c>
      <c r="D21" s="8" t="s">
        <v>21</v>
      </c>
      <c r="E21" s="20">
        <v>95284</v>
      </c>
      <c r="F21" s="45">
        <f t="shared" si="0"/>
        <v>12.380671475106514</v>
      </c>
      <c r="G21" s="132">
        <v>1790833</v>
      </c>
      <c r="H21" s="45">
        <f t="shared" si="1"/>
        <v>15.593266354690991</v>
      </c>
      <c r="I21" s="8" t="s">
        <v>21</v>
      </c>
      <c r="J21" s="8" t="s">
        <v>21</v>
      </c>
      <c r="K21" s="23">
        <v>100906</v>
      </c>
      <c r="L21" s="45">
        <f t="shared" si="2"/>
        <v>5.1650570118773897</v>
      </c>
      <c r="M21" s="23">
        <v>246512.69176659503</v>
      </c>
      <c r="N21" s="45">
        <f t="shared" si="3"/>
        <v>10.177815318678544</v>
      </c>
      <c r="O21" s="8" t="s">
        <v>21</v>
      </c>
      <c r="P21" s="8" t="s">
        <v>21</v>
      </c>
      <c r="Q21" s="195" t="s">
        <v>165</v>
      </c>
    </row>
    <row r="22" spans="2:19" x14ac:dyDescent="0.25">
      <c r="B22" s="194" t="s">
        <v>122</v>
      </c>
      <c r="C22" s="8" t="s">
        <v>21</v>
      </c>
      <c r="D22" s="8" t="s">
        <v>21</v>
      </c>
      <c r="E22" s="20">
        <v>27517</v>
      </c>
      <c r="F22" s="45">
        <f t="shared" si="0"/>
        <v>3.5754054928477599</v>
      </c>
      <c r="G22" s="132">
        <v>1389260</v>
      </c>
      <c r="H22" s="45">
        <f t="shared" si="1"/>
        <v>12.096661841678149</v>
      </c>
      <c r="I22" s="8" t="s">
        <v>21</v>
      </c>
      <c r="J22" s="8" t="s">
        <v>21</v>
      </c>
      <c r="K22" s="23">
        <v>50959</v>
      </c>
      <c r="L22" s="45">
        <f t="shared" si="2"/>
        <v>2.6084290356198827</v>
      </c>
      <c r="M22" s="23">
        <v>145980.23070024676</v>
      </c>
      <c r="N22" s="45">
        <f t="shared" si="3"/>
        <v>6.0271129149486447</v>
      </c>
      <c r="O22" s="8" t="s">
        <v>21</v>
      </c>
      <c r="P22" s="8" t="s">
        <v>21</v>
      </c>
      <c r="Q22" s="195" t="s">
        <v>123</v>
      </c>
    </row>
    <row r="23" spans="2:19" x14ac:dyDescent="0.25">
      <c r="B23" s="194" t="s">
        <v>160</v>
      </c>
      <c r="C23" s="8" t="s">
        <v>21</v>
      </c>
      <c r="D23" s="8" t="s">
        <v>21</v>
      </c>
      <c r="E23" s="20">
        <v>3787</v>
      </c>
      <c r="F23" s="45">
        <f t="shared" si="0"/>
        <v>0.49206165648197353</v>
      </c>
      <c r="G23" s="132">
        <v>554009</v>
      </c>
      <c r="H23" s="45">
        <f t="shared" si="1"/>
        <v>4.8239059141170619</v>
      </c>
      <c r="I23" s="8" t="s">
        <v>21</v>
      </c>
      <c r="J23" s="8" t="s">
        <v>21</v>
      </c>
      <c r="K23" s="23">
        <v>30187</v>
      </c>
      <c r="L23" s="45">
        <f t="shared" si="2"/>
        <v>1.5451764614348278</v>
      </c>
      <c r="M23" s="23">
        <v>71831.148437108335</v>
      </c>
      <c r="N23" s="45">
        <f t="shared" si="3"/>
        <v>2.9657059751458319</v>
      </c>
      <c r="O23" s="8" t="s">
        <v>21</v>
      </c>
      <c r="P23" s="8" t="s">
        <v>21</v>
      </c>
      <c r="Q23" s="195" t="s">
        <v>166</v>
      </c>
    </row>
    <row r="24" spans="2:19" ht="26.25" customHeight="1" x14ac:dyDescent="0.25">
      <c r="B24" s="194" t="s">
        <v>124</v>
      </c>
      <c r="C24" s="8" t="s">
        <v>21</v>
      </c>
      <c r="D24" s="8" t="s">
        <v>21</v>
      </c>
      <c r="E24" s="20">
        <v>1234</v>
      </c>
      <c r="F24" s="45">
        <f t="shared" si="0"/>
        <v>0.16033907686790477</v>
      </c>
      <c r="G24" s="132">
        <v>16318</v>
      </c>
      <c r="H24" s="45">
        <f t="shared" si="1"/>
        <v>0.14208523093769634</v>
      </c>
      <c r="I24" s="8" t="s">
        <v>21</v>
      </c>
      <c r="J24" s="8" t="s">
        <v>21</v>
      </c>
      <c r="K24" s="23">
        <v>14559</v>
      </c>
      <c r="L24" s="45">
        <f t="shared" si="2"/>
        <v>0.74522887673600091</v>
      </c>
      <c r="M24" s="23">
        <v>2030.0734890201727</v>
      </c>
      <c r="N24" s="45">
        <f t="shared" si="3"/>
        <v>8.3816021424794593E-2</v>
      </c>
      <c r="O24" s="8" t="s">
        <v>21</v>
      </c>
      <c r="P24" s="8" t="s">
        <v>21</v>
      </c>
      <c r="Q24" s="195" t="s">
        <v>125</v>
      </c>
    </row>
    <row r="25" spans="2:19" x14ac:dyDescent="0.25">
      <c r="B25" s="194" t="s">
        <v>126</v>
      </c>
      <c r="C25" s="8" t="s">
        <v>21</v>
      </c>
      <c r="D25" s="8" t="s">
        <v>21</v>
      </c>
      <c r="E25" s="20">
        <v>13903</v>
      </c>
      <c r="F25" s="45">
        <f t="shared" si="0"/>
        <v>1.8064782704169207</v>
      </c>
      <c r="G25" s="132">
        <v>230443</v>
      </c>
      <c r="H25" s="45">
        <f t="shared" si="1"/>
        <v>2.0065294075852163</v>
      </c>
      <c r="I25" s="8" t="s">
        <v>21</v>
      </c>
      <c r="J25" s="8" t="s">
        <v>21</v>
      </c>
      <c r="K25" s="23">
        <v>14035</v>
      </c>
      <c r="L25" s="45">
        <f t="shared" si="2"/>
        <v>0.71840698433888128</v>
      </c>
      <c r="M25" s="23">
        <v>13513.166502071565</v>
      </c>
      <c r="N25" s="45">
        <f t="shared" si="3"/>
        <v>0.55792061675615134</v>
      </c>
      <c r="O25" s="8" t="s">
        <v>21</v>
      </c>
      <c r="P25" s="8" t="s">
        <v>21</v>
      </c>
      <c r="Q25" s="195" t="s">
        <v>127</v>
      </c>
    </row>
    <row r="26" spans="2:19" ht="22.5" x14ac:dyDescent="0.25">
      <c r="B26" s="194" t="s">
        <v>159</v>
      </c>
      <c r="C26" s="8" t="s">
        <v>21</v>
      </c>
      <c r="D26" s="8" t="s">
        <v>21</v>
      </c>
      <c r="E26" s="20">
        <v>91666</v>
      </c>
      <c r="F26" s="45">
        <f t="shared" si="0"/>
        <v>11.910568735958961</v>
      </c>
      <c r="G26" s="132">
        <v>1082933</v>
      </c>
      <c r="H26" s="45">
        <f t="shared" si="1"/>
        <v>9.4293899617019434</v>
      </c>
      <c r="I26" s="8" t="s">
        <v>21</v>
      </c>
      <c r="J26" s="8" t="s">
        <v>21</v>
      </c>
      <c r="K26" s="23">
        <v>162376</v>
      </c>
      <c r="L26" s="45">
        <f t="shared" si="2"/>
        <v>8.3115106867837678</v>
      </c>
      <c r="M26" s="23">
        <v>299369.7507167806</v>
      </c>
      <c r="N26" s="45">
        <f t="shared" si="3"/>
        <v>12.360134534895037</v>
      </c>
      <c r="O26" s="8" t="s">
        <v>21</v>
      </c>
      <c r="P26" s="8" t="s">
        <v>21</v>
      </c>
      <c r="Q26" s="195" t="s">
        <v>216</v>
      </c>
    </row>
    <row r="27" spans="2:19" ht="22.5" x14ac:dyDescent="0.25">
      <c r="B27" s="273" t="s">
        <v>128</v>
      </c>
      <c r="C27" s="8" t="s">
        <v>21</v>
      </c>
      <c r="D27" s="8" t="s">
        <v>21</v>
      </c>
      <c r="E27" s="20">
        <v>1988</v>
      </c>
      <c r="F27" s="45">
        <f t="shared" si="0"/>
        <v>0.2583096311291691</v>
      </c>
      <c r="G27" s="132">
        <v>13103</v>
      </c>
      <c r="H27" s="45">
        <f t="shared" si="1"/>
        <v>0.11409135806941019</v>
      </c>
      <c r="I27" s="8" t="s">
        <v>21</v>
      </c>
      <c r="J27" s="8" t="s">
        <v>21</v>
      </c>
      <c r="K27" s="23">
        <v>4452</v>
      </c>
      <c r="L27" s="45">
        <f t="shared" si="2"/>
        <v>0.22788371174041322</v>
      </c>
      <c r="M27" s="23">
        <v>612.45403727203734</v>
      </c>
      <c r="N27" s="45">
        <f t="shared" si="3"/>
        <v>2.5286503659762299E-2</v>
      </c>
      <c r="O27" s="8" t="s">
        <v>21</v>
      </c>
      <c r="P27" s="8" t="s">
        <v>21</v>
      </c>
      <c r="Q27" s="274" t="s">
        <v>167</v>
      </c>
    </row>
    <row r="28" spans="2:19" ht="15.75" thickBot="1" x14ac:dyDescent="0.3">
      <c r="B28" s="275" t="s">
        <v>299</v>
      </c>
      <c r="C28" s="116" t="s">
        <v>21</v>
      </c>
      <c r="D28" s="116" t="s">
        <v>21</v>
      </c>
      <c r="E28" s="325">
        <v>10660</v>
      </c>
      <c r="F28" s="45">
        <f t="shared" si="0"/>
        <v>1.385100939555806</v>
      </c>
      <c r="G28" s="179" t="s">
        <v>168</v>
      </c>
      <c r="H28" s="211" t="s">
        <v>168</v>
      </c>
      <c r="I28" s="116" t="s">
        <v>21</v>
      </c>
      <c r="J28" s="116" t="s">
        <v>21</v>
      </c>
      <c r="K28" s="179" t="s">
        <v>168</v>
      </c>
      <c r="L28" s="211" t="s">
        <v>168</v>
      </c>
      <c r="M28" s="179" t="s">
        <v>168</v>
      </c>
      <c r="N28" s="211" t="s">
        <v>168</v>
      </c>
      <c r="O28" s="116" t="s">
        <v>21</v>
      </c>
      <c r="P28" s="116" t="s">
        <v>21</v>
      </c>
      <c r="Q28" s="261" t="s">
        <v>300</v>
      </c>
    </row>
    <row r="29" spans="2:19" ht="22.5" customHeight="1" x14ac:dyDescent="0.25">
      <c r="B29" s="390"/>
      <c r="C29" s="390"/>
      <c r="D29" s="390"/>
      <c r="E29" s="390"/>
      <c r="F29" s="390"/>
      <c r="G29" s="390"/>
      <c r="H29" s="390"/>
      <c r="I29" s="20"/>
      <c r="J29" s="387"/>
      <c r="K29" s="387"/>
      <c r="L29" s="387"/>
      <c r="M29" s="387"/>
      <c r="N29" s="387"/>
      <c r="O29" s="387"/>
      <c r="P29" s="387"/>
      <c r="Q29" s="387"/>
    </row>
    <row r="30" spans="2:19" s="134" customFormat="1" ht="21" x14ac:dyDescent="0.3">
      <c r="B30" s="374" t="s">
        <v>219</v>
      </c>
      <c r="C30" s="374"/>
      <c r="D30" s="374"/>
      <c r="E30" s="374"/>
      <c r="F30" s="374"/>
      <c r="G30" s="374"/>
      <c r="H30" s="374"/>
      <c r="I30" s="374"/>
      <c r="J30" s="374"/>
      <c r="K30" s="374"/>
      <c r="L30" s="374"/>
      <c r="M30" s="374"/>
      <c r="N30" s="374"/>
      <c r="O30" s="374"/>
      <c r="P30" s="374"/>
      <c r="Q30" s="374"/>
      <c r="R30" s="133"/>
      <c r="S30" s="133"/>
    </row>
    <row r="31" spans="2:19" s="134" customFormat="1" ht="18.75" x14ac:dyDescent="0.3">
      <c r="B31" s="373" t="s">
        <v>220</v>
      </c>
      <c r="C31" s="373"/>
      <c r="D31" s="373"/>
      <c r="E31" s="373"/>
      <c r="F31" s="373"/>
      <c r="G31" s="373"/>
      <c r="H31" s="373"/>
      <c r="I31" s="373"/>
      <c r="J31" s="373"/>
      <c r="K31" s="373"/>
      <c r="L31" s="373"/>
      <c r="M31" s="373"/>
      <c r="N31" s="373"/>
      <c r="O31" s="373"/>
      <c r="P31" s="373"/>
      <c r="Q31" s="373"/>
      <c r="R31" s="133"/>
      <c r="S31" s="133"/>
    </row>
    <row r="32" spans="2:19" s="35" customFormat="1" ht="1.5" customHeight="1" x14ac:dyDescent="0.3">
      <c r="B32" s="176"/>
      <c r="C32" s="176"/>
      <c r="D32" s="176"/>
      <c r="E32" s="176"/>
      <c r="F32" s="176"/>
      <c r="G32" s="176"/>
      <c r="H32" s="176"/>
      <c r="I32" s="176"/>
      <c r="J32" s="176"/>
      <c r="K32" s="176"/>
      <c r="L32" s="176"/>
      <c r="M32" s="176"/>
      <c r="N32" s="176"/>
      <c r="O32" s="176"/>
      <c r="P32" s="176"/>
      <c r="Q32" s="176"/>
      <c r="R32" s="36"/>
      <c r="S32" s="36"/>
    </row>
    <row r="33" spans="2:18" ht="7.5" customHeight="1" x14ac:dyDescent="0.25">
      <c r="B33" s="118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8"/>
      <c r="R33" s="1"/>
    </row>
    <row r="34" spans="2:18" ht="15.75" customHeight="1" x14ac:dyDescent="0.25">
      <c r="B34" s="8"/>
      <c r="C34" s="120"/>
      <c r="D34" s="120"/>
      <c r="E34" s="120"/>
      <c r="F34" s="120"/>
      <c r="G34" s="351" t="s">
        <v>157</v>
      </c>
      <c r="H34" s="351"/>
      <c r="I34" s="351"/>
      <c r="J34" s="351"/>
      <c r="K34" s="351"/>
      <c r="L34" s="351"/>
      <c r="M34" s="120"/>
      <c r="N34" s="120"/>
      <c r="O34" s="120"/>
      <c r="P34" s="120"/>
      <c r="Q34" s="121"/>
    </row>
    <row r="35" spans="2:18" ht="38.25" customHeight="1" x14ac:dyDescent="0.25">
      <c r="B35" s="379" t="s">
        <v>4</v>
      </c>
      <c r="C35" s="381" t="s">
        <v>5</v>
      </c>
      <c r="D35" s="381"/>
      <c r="E35" s="381" t="s">
        <v>6</v>
      </c>
      <c r="F35" s="381"/>
      <c r="G35" s="381" t="s">
        <v>7</v>
      </c>
      <c r="H35" s="381"/>
      <c r="I35" s="394" t="s">
        <v>8</v>
      </c>
      <c r="J35" s="395"/>
      <c r="K35" s="381" t="s">
        <v>9</v>
      </c>
      <c r="L35" s="381"/>
      <c r="M35" s="381" t="s">
        <v>10</v>
      </c>
      <c r="N35" s="381"/>
      <c r="O35" s="384" t="s">
        <v>11</v>
      </c>
      <c r="P35" s="384"/>
      <c r="Q35" s="380" t="s">
        <v>12</v>
      </c>
    </row>
    <row r="36" spans="2:18" ht="15.75" x14ac:dyDescent="0.25">
      <c r="B36" s="379"/>
      <c r="C36" s="382" t="s">
        <v>13</v>
      </c>
      <c r="D36" s="382"/>
      <c r="E36" s="382" t="s">
        <v>14</v>
      </c>
      <c r="F36" s="382"/>
      <c r="G36" s="382" t="s">
        <v>15</v>
      </c>
      <c r="H36" s="382"/>
      <c r="I36" s="392" t="s">
        <v>16</v>
      </c>
      <c r="J36" s="393"/>
      <c r="K36" s="382" t="s">
        <v>17</v>
      </c>
      <c r="L36" s="382"/>
      <c r="M36" s="382" t="s">
        <v>18</v>
      </c>
      <c r="N36" s="382"/>
      <c r="O36" s="384" t="s">
        <v>19</v>
      </c>
      <c r="P36" s="384"/>
      <c r="Q36" s="380"/>
    </row>
    <row r="37" spans="2:18" ht="22.5" x14ac:dyDescent="0.25">
      <c r="B37" s="379"/>
      <c r="C37" s="305" t="s">
        <v>153</v>
      </c>
      <c r="D37" s="306" t="s">
        <v>3</v>
      </c>
      <c r="E37" s="305" t="s">
        <v>153</v>
      </c>
      <c r="F37" s="306" t="s">
        <v>3</v>
      </c>
      <c r="G37" s="305" t="s">
        <v>153</v>
      </c>
      <c r="H37" s="306" t="s">
        <v>3</v>
      </c>
      <c r="I37" s="305" t="s">
        <v>153</v>
      </c>
      <c r="J37" s="306" t="s">
        <v>3</v>
      </c>
      <c r="K37" s="305" t="s">
        <v>153</v>
      </c>
      <c r="L37" s="306" t="s">
        <v>3</v>
      </c>
      <c r="M37" s="305" t="s">
        <v>153</v>
      </c>
      <c r="N37" s="306" t="s">
        <v>3</v>
      </c>
      <c r="O37" s="305" t="s">
        <v>153</v>
      </c>
      <c r="P37" s="306" t="s">
        <v>3</v>
      </c>
      <c r="Q37" s="380"/>
    </row>
    <row r="38" spans="2:18" ht="24.95" customHeight="1" thickBot="1" x14ac:dyDescent="0.3">
      <c r="B38" s="86" t="s">
        <v>20</v>
      </c>
      <c r="C38" s="60" t="s">
        <v>21</v>
      </c>
      <c r="D38" s="60" t="s">
        <v>21</v>
      </c>
      <c r="E38" s="123">
        <f>SUM(E39:E58)</f>
        <v>608148</v>
      </c>
      <c r="F38" s="124">
        <f>SUM(F39:F58)</f>
        <v>99.999999999999986</v>
      </c>
      <c r="G38" s="123">
        <f>SUM(G39:G57)</f>
        <v>9895479</v>
      </c>
      <c r="H38" s="124">
        <f>SUM(H39:H57)</f>
        <v>99.999999999999986</v>
      </c>
      <c r="I38" s="60" t="s">
        <v>21</v>
      </c>
      <c r="J38" s="60" t="s">
        <v>21</v>
      </c>
      <c r="K38" s="123">
        <f>SUM(K39:K57)</f>
        <v>1692859</v>
      </c>
      <c r="L38" s="124">
        <f>SUM(L39:L57)</f>
        <v>100.00000000000001</v>
      </c>
      <c r="M38" s="123">
        <f>SUM(M39:M57)</f>
        <v>1765386.4145079073</v>
      </c>
      <c r="N38" s="124">
        <f>SUM(N39:N57)</f>
        <v>99.999999999999986</v>
      </c>
      <c r="O38" s="60" t="s">
        <v>21</v>
      </c>
      <c r="P38" s="60" t="s">
        <v>21</v>
      </c>
      <c r="Q38" s="138" t="s">
        <v>22</v>
      </c>
    </row>
    <row r="39" spans="2:18" ht="15.75" thickBot="1" x14ac:dyDescent="0.3">
      <c r="B39" s="163" t="s">
        <v>105</v>
      </c>
      <c r="C39" s="8" t="s">
        <v>21</v>
      </c>
      <c r="D39" s="8" t="s">
        <v>21</v>
      </c>
      <c r="E39" s="20">
        <v>8073</v>
      </c>
      <c r="F39" s="45">
        <f>+E39/$E$38*100</f>
        <v>1.3274729177765938</v>
      </c>
      <c r="G39" s="132">
        <v>691714</v>
      </c>
      <c r="H39" s="45">
        <f>+G39/$G$38*100</f>
        <v>6.9902022933907499</v>
      </c>
      <c r="I39" s="8" t="s">
        <v>21</v>
      </c>
      <c r="J39" s="8" t="s">
        <v>21</v>
      </c>
      <c r="K39" s="23">
        <v>24006</v>
      </c>
      <c r="L39" s="45">
        <f>+K39/$K$38*100</f>
        <v>1.4180743936736608</v>
      </c>
      <c r="M39" s="23">
        <v>76631.53885064424</v>
      </c>
      <c r="N39" s="45">
        <f>+M39/$M$38*100</f>
        <v>4.340779912028772</v>
      </c>
      <c r="O39" s="8" t="s">
        <v>21</v>
      </c>
      <c r="P39" s="8" t="s">
        <v>21</v>
      </c>
      <c r="Q39" s="191" t="s">
        <v>106</v>
      </c>
    </row>
    <row r="40" spans="2:18" ht="15.75" thickBot="1" x14ac:dyDescent="0.3">
      <c r="B40" s="163" t="s">
        <v>107</v>
      </c>
      <c r="C40" s="8" t="s">
        <v>21</v>
      </c>
      <c r="D40" s="8" t="s">
        <v>21</v>
      </c>
      <c r="E40" s="20">
        <v>1818</v>
      </c>
      <c r="F40" s="45">
        <f t="shared" ref="F40:F58" si="4">+E40/$E$38*100</f>
        <v>0.2989403895104481</v>
      </c>
      <c r="G40" s="132">
        <v>137216</v>
      </c>
      <c r="H40" s="45">
        <f t="shared" ref="H40:H57" si="5">+G40/$G$38*100</f>
        <v>1.3866534404246627</v>
      </c>
      <c r="I40" s="8" t="s">
        <v>21</v>
      </c>
      <c r="J40" s="8" t="s">
        <v>21</v>
      </c>
      <c r="K40" s="23">
        <v>94860</v>
      </c>
      <c r="L40" s="45">
        <f t="shared" ref="L40:L57" si="6">+K40/$K$38*100</f>
        <v>5.6035381564560307</v>
      </c>
      <c r="M40" s="23">
        <v>351539.56734588271</v>
      </c>
      <c r="N40" s="45">
        <f t="shared" ref="N40:N57" si="7">+M40/$M$38*100</f>
        <v>19.912896375373581</v>
      </c>
      <c r="O40" s="8" t="s">
        <v>21</v>
      </c>
      <c r="P40" s="8" t="s">
        <v>21</v>
      </c>
      <c r="Q40" s="191" t="s">
        <v>108</v>
      </c>
    </row>
    <row r="41" spans="2:18" ht="15.75" thickBot="1" x14ac:dyDescent="0.3">
      <c r="B41" s="163" t="s">
        <v>109</v>
      </c>
      <c r="C41" s="8" t="s">
        <v>21</v>
      </c>
      <c r="D41" s="8" t="s">
        <v>21</v>
      </c>
      <c r="E41" s="20">
        <v>83714</v>
      </c>
      <c r="F41" s="45">
        <f t="shared" si="4"/>
        <v>13.765399212033913</v>
      </c>
      <c r="G41" s="132">
        <v>925826</v>
      </c>
      <c r="H41" s="45">
        <f t="shared" si="5"/>
        <v>9.3560503741152914</v>
      </c>
      <c r="I41" s="8" t="s">
        <v>21</v>
      </c>
      <c r="J41" s="8" t="s">
        <v>21</v>
      </c>
      <c r="K41" s="23">
        <v>133150</v>
      </c>
      <c r="L41" s="45">
        <f t="shared" si="6"/>
        <v>7.8653922151815365</v>
      </c>
      <c r="M41" s="23">
        <v>163195.49857473242</v>
      </c>
      <c r="N41" s="45">
        <f t="shared" si="7"/>
        <v>9.2441800409018295</v>
      </c>
      <c r="O41" s="8" t="s">
        <v>21</v>
      </c>
      <c r="P41" s="8" t="s">
        <v>21</v>
      </c>
      <c r="Q41" s="191" t="s">
        <v>110</v>
      </c>
    </row>
    <row r="42" spans="2:18" ht="23.25" thickBot="1" x14ac:dyDescent="0.3">
      <c r="B42" s="163" t="s">
        <v>339</v>
      </c>
      <c r="C42" s="8"/>
      <c r="D42" s="8"/>
      <c r="E42" s="20">
        <v>1248</v>
      </c>
      <c r="F42" s="45">
        <f t="shared" si="4"/>
        <v>0.20521320468043963</v>
      </c>
      <c r="G42" s="20">
        <v>170587</v>
      </c>
      <c r="H42" s="45">
        <f t="shared" si="5"/>
        <v>1.7238882524029406</v>
      </c>
      <c r="I42" s="8"/>
      <c r="J42" s="8"/>
      <c r="K42" s="20">
        <v>31179</v>
      </c>
      <c r="L42" s="45">
        <f t="shared" si="6"/>
        <v>1.8417954478193399</v>
      </c>
      <c r="M42" s="20">
        <v>1980.7830050418715</v>
      </c>
      <c r="N42" s="45">
        <f t="shared" si="7"/>
        <v>0.11220110162646771</v>
      </c>
      <c r="O42" s="8"/>
      <c r="P42" s="8"/>
      <c r="Q42" s="191" t="s">
        <v>340</v>
      </c>
    </row>
    <row r="43" spans="2:18" ht="15.75" thickBot="1" x14ac:dyDescent="0.3">
      <c r="B43" s="163" t="s">
        <v>111</v>
      </c>
      <c r="C43" s="8" t="s">
        <v>21</v>
      </c>
      <c r="D43" s="8" t="s">
        <v>21</v>
      </c>
      <c r="E43" s="20">
        <v>165423</v>
      </c>
      <c r="F43" s="45">
        <f t="shared" si="4"/>
        <v>27.201108940586831</v>
      </c>
      <c r="G43" s="132">
        <v>1352634</v>
      </c>
      <c r="H43" s="45">
        <f t="shared" si="5"/>
        <v>13.669211970436196</v>
      </c>
      <c r="I43" s="8" t="s">
        <v>21</v>
      </c>
      <c r="J43" s="8" t="s">
        <v>21</v>
      </c>
      <c r="K43" s="23">
        <v>780528</v>
      </c>
      <c r="L43" s="45">
        <f t="shared" si="6"/>
        <v>46.107088658890078</v>
      </c>
      <c r="M43" s="23">
        <v>299257.04467877338</v>
      </c>
      <c r="N43" s="45">
        <f t="shared" si="7"/>
        <v>16.951362161818253</v>
      </c>
      <c r="O43" s="8" t="s">
        <v>21</v>
      </c>
      <c r="P43" s="8" t="s">
        <v>21</v>
      </c>
      <c r="Q43" s="191" t="s">
        <v>112</v>
      </c>
    </row>
    <row r="44" spans="2:18" ht="15.75" thickBot="1" x14ac:dyDescent="0.3">
      <c r="B44" s="163" t="s">
        <v>163</v>
      </c>
      <c r="C44" s="8" t="s">
        <v>21</v>
      </c>
      <c r="D44" s="8" t="s">
        <v>21</v>
      </c>
      <c r="E44" s="20">
        <v>103619</v>
      </c>
      <c r="F44" s="45">
        <f t="shared" si="4"/>
        <v>17.038451166492365</v>
      </c>
      <c r="G44" s="132">
        <v>1564430</v>
      </c>
      <c r="H44" s="45">
        <f t="shared" si="5"/>
        <v>15.809542923591671</v>
      </c>
      <c r="I44" s="8" t="s">
        <v>21</v>
      </c>
      <c r="J44" s="8" t="s">
        <v>21</v>
      </c>
      <c r="K44" s="23">
        <v>227552</v>
      </c>
      <c r="L44" s="45">
        <f t="shared" si="6"/>
        <v>13.441875548997286</v>
      </c>
      <c r="M44" s="23">
        <v>81711.906315472515</v>
      </c>
      <c r="N44" s="45">
        <f t="shared" si="7"/>
        <v>4.6285564250390649</v>
      </c>
      <c r="O44" s="8" t="s">
        <v>21</v>
      </c>
      <c r="P44" s="8" t="s">
        <v>21</v>
      </c>
      <c r="Q44" s="191" t="s">
        <v>164</v>
      </c>
    </row>
    <row r="45" spans="2:18" ht="23.25" thickBot="1" x14ac:dyDescent="0.3">
      <c r="B45" s="163" t="s">
        <v>341</v>
      </c>
      <c r="C45" s="8"/>
      <c r="D45" s="8"/>
      <c r="E45" s="20">
        <v>22152</v>
      </c>
      <c r="F45" s="45">
        <f t="shared" si="4"/>
        <v>3.6425343830778036</v>
      </c>
      <c r="G45" s="20">
        <v>491210</v>
      </c>
      <c r="H45" s="45">
        <f t="shared" si="5"/>
        <v>4.9639840577702206</v>
      </c>
      <c r="I45" s="8"/>
      <c r="J45" s="8"/>
      <c r="K45" s="20">
        <v>65994</v>
      </c>
      <c r="L45" s="45">
        <f t="shared" si="6"/>
        <v>3.8983754701366147</v>
      </c>
      <c r="M45" s="20">
        <v>116047.53383695621</v>
      </c>
      <c r="N45" s="45">
        <f t="shared" si="7"/>
        <v>6.5734919495969883</v>
      </c>
      <c r="O45" s="8"/>
      <c r="P45" s="8"/>
      <c r="Q45" s="191" t="s">
        <v>342</v>
      </c>
    </row>
    <row r="46" spans="2:18" ht="23.25" thickBot="1" x14ac:dyDescent="0.3">
      <c r="B46" s="163" t="s">
        <v>113</v>
      </c>
      <c r="C46" s="8" t="s">
        <v>21</v>
      </c>
      <c r="D46" s="8" t="s">
        <v>21</v>
      </c>
      <c r="E46" s="20">
        <v>31383</v>
      </c>
      <c r="F46" s="45">
        <f t="shared" si="4"/>
        <v>5.1604214763511518</v>
      </c>
      <c r="G46" s="132">
        <v>325453</v>
      </c>
      <c r="H46" s="45">
        <f t="shared" si="5"/>
        <v>3.2889059741322271</v>
      </c>
      <c r="I46" s="8" t="s">
        <v>21</v>
      </c>
      <c r="J46" s="8" t="s">
        <v>21</v>
      </c>
      <c r="K46" s="23">
        <v>37848</v>
      </c>
      <c r="L46" s="45">
        <f t="shared" si="6"/>
        <v>2.2357443827276815</v>
      </c>
      <c r="M46" s="23">
        <v>57413.463603685537</v>
      </c>
      <c r="N46" s="45">
        <f t="shared" si="7"/>
        <v>3.2521754518933044</v>
      </c>
      <c r="O46" s="8" t="s">
        <v>21</v>
      </c>
      <c r="P46" s="8" t="s">
        <v>21</v>
      </c>
      <c r="Q46" s="191" t="s">
        <v>114</v>
      </c>
    </row>
    <row r="47" spans="2:18" x14ac:dyDescent="0.25">
      <c r="B47" s="192" t="s">
        <v>115</v>
      </c>
      <c r="C47" s="8" t="s">
        <v>21</v>
      </c>
      <c r="D47" s="8" t="s">
        <v>21</v>
      </c>
      <c r="E47" s="20">
        <v>13982</v>
      </c>
      <c r="F47" s="45">
        <f t="shared" si="4"/>
        <v>2.2991114005143487</v>
      </c>
      <c r="G47" s="132">
        <v>125335</v>
      </c>
      <c r="H47" s="45">
        <f t="shared" si="5"/>
        <v>1.2665885097628928</v>
      </c>
      <c r="I47" s="8" t="s">
        <v>21</v>
      </c>
      <c r="J47" s="8" t="s">
        <v>21</v>
      </c>
      <c r="K47" s="23">
        <v>9316</v>
      </c>
      <c r="L47" s="45">
        <f t="shared" si="6"/>
        <v>0.55031163256951698</v>
      </c>
      <c r="M47" s="23">
        <v>12782.361491651378</v>
      </c>
      <c r="N47" s="45">
        <f t="shared" si="7"/>
        <v>0.72405459714690268</v>
      </c>
      <c r="O47" s="8" t="s">
        <v>21</v>
      </c>
      <c r="P47" s="8" t="s">
        <v>21</v>
      </c>
      <c r="Q47" s="193" t="s">
        <v>116</v>
      </c>
    </row>
    <row r="48" spans="2:18" x14ac:dyDescent="0.25">
      <c r="B48" s="194" t="s">
        <v>117</v>
      </c>
      <c r="C48" s="8" t="s">
        <v>21</v>
      </c>
      <c r="D48" s="8" t="s">
        <v>21</v>
      </c>
      <c r="E48" s="20">
        <v>7146</v>
      </c>
      <c r="F48" s="45">
        <f t="shared" si="4"/>
        <v>1.1750429171846326</v>
      </c>
      <c r="G48" s="132">
        <v>108886</v>
      </c>
      <c r="H48" s="45">
        <f t="shared" si="5"/>
        <v>1.1003610840869855</v>
      </c>
      <c r="I48" s="8" t="s">
        <v>21</v>
      </c>
      <c r="J48" s="8" t="s">
        <v>21</v>
      </c>
      <c r="K48" s="23">
        <v>11364</v>
      </c>
      <c r="L48" s="45">
        <f t="shared" si="6"/>
        <v>0.6712904028037775</v>
      </c>
      <c r="M48" s="23">
        <v>5327.6272835311602</v>
      </c>
      <c r="N48" s="45">
        <f t="shared" si="7"/>
        <v>0.30178250153897379</v>
      </c>
      <c r="O48" s="8" t="s">
        <v>21</v>
      </c>
      <c r="P48" s="8" t="s">
        <v>21</v>
      </c>
      <c r="Q48" s="195" t="s">
        <v>118</v>
      </c>
    </row>
    <row r="49" spans="2:19" ht="22.5" x14ac:dyDescent="0.25">
      <c r="B49" s="194" t="s">
        <v>119</v>
      </c>
      <c r="C49" s="8" t="s">
        <v>21</v>
      </c>
      <c r="D49" s="8" t="s">
        <v>21</v>
      </c>
      <c r="E49" s="20">
        <v>11450</v>
      </c>
      <c r="F49" s="45">
        <f t="shared" si="4"/>
        <v>1.8827653794799952</v>
      </c>
      <c r="G49" s="132">
        <v>169116</v>
      </c>
      <c r="H49" s="45">
        <f t="shared" si="5"/>
        <v>1.7090228780233883</v>
      </c>
      <c r="I49" s="8" t="s">
        <v>21</v>
      </c>
      <c r="J49" s="8" t="s">
        <v>21</v>
      </c>
      <c r="K49" s="23">
        <v>26969</v>
      </c>
      <c r="L49" s="45">
        <f t="shared" si="6"/>
        <v>1.5931037375233259</v>
      </c>
      <c r="M49" s="23">
        <v>14917.268152276654</v>
      </c>
      <c r="N49" s="45">
        <f t="shared" si="7"/>
        <v>0.84498600587876205</v>
      </c>
      <c r="O49" s="8" t="s">
        <v>21</v>
      </c>
      <c r="P49" s="8" t="s">
        <v>21</v>
      </c>
      <c r="Q49" s="195" t="s">
        <v>120</v>
      </c>
    </row>
    <row r="50" spans="2:19" ht="22.5" x14ac:dyDescent="0.25">
      <c r="B50" s="194" t="s">
        <v>162</v>
      </c>
      <c r="C50" s="8" t="s">
        <v>21</v>
      </c>
      <c r="D50" s="8" t="s">
        <v>21</v>
      </c>
      <c r="E50" s="20">
        <v>18943</v>
      </c>
      <c r="F50" s="45">
        <f t="shared" si="4"/>
        <v>3.114866775850615</v>
      </c>
      <c r="G50" s="132">
        <v>245529</v>
      </c>
      <c r="H50" s="45">
        <f t="shared" si="5"/>
        <v>2.481224001384875</v>
      </c>
      <c r="I50" s="8" t="s">
        <v>21</v>
      </c>
      <c r="J50" s="8" t="s">
        <v>21</v>
      </c>
      <c r="K50" s="23">
        <v>51620</v>
      </c>
      <c r="L50" s="45">
        <f t="shared" si="6"/>
        <v>3.0492793552209605</v>
      </c>
      <c r="M50" s="23">
        <v>322359.51558617747</v>
      </c>
      <c r="N50" s="45">
        <f t="shared" si="7"/>
        <v>18.25999752445323</v>
      </c>
      <c r="O50" s="8" t="s">
        <v>21</v>
      </c>
      <c r="P50" s="8" t="s">
        <v>21</v>
      </c>
      <c r="Q50" s="195" t="s">
        <v>121</v>
      </c>
    </row>
    <row r="51" spans="2:19" ht="28.5" customHeight="1" x14ac:dyDescent="0.25">
      <c r="B51" s="194" t="s">
        <v>161</v>
      </c>
      <c r="C51" s="8" t="s">
        <v>21</v>
      </c>
      <c r="D51" s="8" t="s">
        <v>21</v>
      </c>
      <c r="E51" s="20">
        <v>78128</v>
      </c>
      <c r="F51" s="45">
        <f t="shared" si="4"/>
        <v>12.846872800699829</v>
      </c>
      <c r="G51" s="132">
        <v>1740839</v>
      </c>
      <c r="H51" s="45">
        <f t="shared" si="5"/>
        <v>17.592266124762631</v>
      </c>
      <c r="I51" s="8" t="s">
        <v>21</v>
      </c>
      <c r="J51" s="8" t="s">
        <v>21</v>
      </c>
      <c r="K51" s="23">
        <v>83708</v>
      </c>
      <c r="L51" s="45">
        <f t="shared" si="6"/>
        <v>4.9447709466647849</v>
      </c>
      <c r="M51" s="23">
        <v>165922.62053089755</v>
      </c>
      <c r="N51" s="45">
        <f t="shared" si="7"/>
        <v>9.3986573798998929</v>
      </c>
      <c r="O51" s="8" t="s">
        <v>21</v>
      </c>
      <c r="P51" s="8" t="s">
        <v>21</v>
      </c>
      <c r="Q51" s="195" t="s">
        <v>165</v>
      </c>
    </row>
    <row r="52" spans="2:19" x14ac:dyDescent="0.25">
      <c r="B52" s="194" t="s">
        <v>122</v>
      </c>
      <c r="C52" s="8" t="s">
        <v>21</v>
      </c>
      <c r="D52" s="8" t="s">
        <v>21</v>
      </c>
      <c r="E52" s="20">
        <v>12201</v>
      </c>
      <c r="F52" s="45">
        <f t="shared" si="4"/>
        <v>2.0062550563349713</v>
      </c>
      <c r="G52" s="132">
        <v>792410</v>
      </c>
      <c r="H52" s="45">
        <f t="shared" si="5"/>
        <v>8.0077983087023874</v>
      </c>
      <c r="I52" s="8" t="s">
        <v>21</v>
      </c>
      <c r="J52" s="8" t="s">
        <v>21</v>
      </c>
      <c r="K52" s="23">
        <v>16007</v>
      </c>
      <c r="L52" s="45">
        <f t="shared" si="6"/>
        <v>0.94556014411123435</v>
      </c>
      <c r="M52" s="23">
        <v>28086.001513231487</v>
      </c>
      <c r="N52" s="45">
        <f t="shared" si="7"/>
        <v>1.5909265689608425</v>
      </c>
      <c r="O52" s="8" t="s">
        <v>21</v>
      </c>
      <c r="P52" s="8" t="s">
        <v>21</v>
      </c>
      <c r="Q52" s="195" t="s">
        <v>123</v>
      </c>
    </row>
    <row r="53" spans="2:19" x14ac:dyDescent="0.25">
      <c r="B53" s="194" t="s">
        <v>160</v>
      </c>
      <c r="C53" s="8" t="s">
        <v>21</v>
      </c>
      <c r="D53" s="8" t="s">
        <v>21</v>
      </c>
      <c r="E53" s="20">
        <v>1579</v>
      </c>
      <c r="F53" s="45">
        <f t="shared" si="4"/>
        <v>0.25964074534488318</v>
      </c>
      <c r="G53" s="132">
        <v>386934</v>
      </c>
      <c r="H53" s="45">
        <f t="shared" si="5"/>
        <v>3.9102099049475014</v>
      </c>
      <c r="I53" s="8" t="s">
        <v>21</v>
      </c>
      <c r="J53" s="8" t="s">
        <v>21</v>
      </c>
      <c r="K53" s="23">
        <v>14348</v>
      </c>
      <c r="L53" s="45">
        <f t="shared" si="6"/>
        <v>0.84756025162166482</v>
      </c>
      <c r="M53" s="23">
        <v>14206.732010849899</v>
      </c>
      <c r="N53" s="45">
        <f t="shared" si="7"/>
        <v>0.80473781230552599</v>
      </c>
      <c r="O53" s="8" t="s">
        <v>21</v>
      </c>
      <c r="P53" s="8" t="s">
        <v>21</v>
      </c>
      <c r="Q53" s="195" t="s">
        <v>166</v>
      </c>
    </row>
    <row r="54" spans="2:19" ht="26.25" customHeight="1" x14ac:dyDescent="0.25">
      <c r="B54" s="194" t="s">
        <v>124</v>
      </c>
      <c r="C54" s="8" t="s">
        <v>21</v>
      </c>
      <c r="D54" s="8" t="s">
        <v>21</v>
      </c>
      <c r="E54" s="20">
        <v>938</v>
      </c>
      <c r="F54" s="45">
        <f t="shared" si="4"/>
        <v>0.15423877082552273</v>
      </c>
      <c r="G54" s="132">
        <v>15666</v>
      </c>
      <c r="H54" s="45">
        <f t="shared" si="5"/>
        <v>0.15831472129848387</v>
      </c>
      <c r="I54" s="8" t="s">
        <v>21</v>
      </c>
      <c r="J54" s="8" t="s">
        <v>21</v>
      </c>
      <c r="K54" s="23">
        <v>13061</v>
      </c>
      <c r="L54" s="45">
        <f t="shared" si="6"/>
        <v>0.77153501856917794</v>
      </c>
      <c r="M54" s="23">
        <v>1784.2897551608648</v>
      </c>
      <c r="N54" s="45">
        <f t="shared" si="7"/>
        <v>0.10107077637494036</v>
      </c>
      <c r="O54" s="8" t="s">
        <v>21</v>
      </c>
      <c r="P54" s="8" t="s">
        <v>21</v>
      </c>
      <c r="Q54" s="195" t="s">
        <v>125</v>
      </c>
    </row>
    <row r="55" spans="2:19" ht="23.25" customHeight="1" x14ac:dyDescent="0.25">
      <c r="B55" s="194" t="s">
        <v>126</v>
      </c>
      <c r="C55" s="8" t="s">
        <v>21</v>
      </c>
      <c r="D55" s="8" t="s">
        <v>21</v>
      </c>
      <c r="E55" s="20">
        <v>10019</v>
      </c>
      <c r="F55" s="45">
        <f t="shared" si="4"/>
        <v>1.6474608154593946</v>
      </c>
      <c r="G55" s="132">
        <v>198836</v>
      </c>
      <c r="H55" s="45">
        <f t="shared" si="5"/>
        <v>2.0093620531153671</v>
      </c>
      <c r="I55" s="8" t="s">
        <v>21</v>
      </c>
      <c r="J55" s="8" t="s">
        <v>21</v>
      </c>
      <c r="K55" s="23">
        <v>10914</v>
      </c>
      <c r="L55" s="45">
        <f t="shared" si="6"/>
        <v>0.6447081534847261</v>
      </c>
      <c r="M55" s="23">
        <v>5582.9397048799565</v>
      </c>
      <c r="N55" s="45">
        <f t="shared" si="7"/>
        <v>0.31624462831476885</v>
      </c>
      <c r="O55" s="8" t="s">
        <v>21</v>
      </c>
      <c r="P55" s="8" t="s">
        <v>21</v>
      </c>
      <c r="Q55" s="195" t="s">
        <v>127</v>
      </c>
    </row>
    <row r="56" spans="2:19" ht="22.5" x14ac:dyDescent="0.25">
      <c r="B56" s="194" t="s">
        <v>159</v>
      </c>
      <c r="C56" s="8" t="s">
        <v>21</v>
      </c>
      <c r="D56" s="8" t="s">
        <v>21</v>
      </c>
      <c r="E56" s="20">
        <v>26089</v>
      </c>
      <c r="F56" s="45">
        <f>+E56/$E$38*100</f>
        <v>4.2899096930352476</v>
      </c>
      <c r="G56" s="132">
        <v>440781</v>
      </c>
      <c r="H56" s="45">
        <f t="shared" si="5"/>
        <v>4.4543674944891505</v>
      </c>
      <c r="I56" s="8" t="s">
        <v>21</v>
      </c>
      <c r="J56" s="8" t="s">
        <v>21</v>
      </c>
      <c r="K56" s="23">
        <v>57199</v>
      </c>
      <c r="L56" s="45">
        <f t="shared" si="6"/>
        <v>3.3788401751120438</v>
      </c>
      <c r="M56" s="23">
        <v>46027.268230789778</v>
      </c>
      <c r="N56" s="45">
        <f t="shared" si="7"/>
        <v>2.6072064366497152</v>
      </c>
      <c r="O56" s="8" t="s">
        <v>21</v>
      </c>
      <c r="P56" s="8" t="s">
        <v>21</v>
      </c>
      <c r="Q56" s="195" t="s">
        <v>216</v>
      </c>
    </row>
    <row r="57" spans="2:19" ht="22.5" x14ac:dyDescent="0.25">
      <c r="B57" s="273" t="s">
        <v>128</v>
      </c>
      <c r="C57" s="8" t="s">
        <v>21</v>
      </c>
      <c r="D57" s="8" t="s">
        <v>21</v>
      </c>
      <c r="E57" s="20">
        <v>1618</v>
      </c>
      <c r="F57" s="45">
        <f>+E57/$E$38*100</f>
        <v>0.26605365799114689</v>
      </c>
      <c r="G57" s="132">
        <v>12077</v>
      </c>
      <c r="H57" s="45">
        <f t="shared" si="5"/>
        <v>0.12204563316237646</v>
      </c>
      <c r="I57" s="8" t="s">
        <v>21</v>
      </c>
      <c r="J57" s="8" t="s">
        <v>21</v>
      </c>
      <c r="K57" s="23">
        <v>3236</v>
      </c>
      <c r="L57" s="45">
        <f t="shared" si="6"/>
        <v>0.19115590843655614</v>
      </c>
      <c r="M57" s="23">
        <v>612.45403727203734</v>
      </c>
      <c r="N57" s="45">
        <f t="shared" si="7"/>
        <v>3.4692350198172101E-2</v>
      </c>
      <c r="O57" s="8" t="s">
        <v>21</v>
      </c>
      <c r="P57" s="8" t="s">
        <v>21</v>
      </c>
      <c r="Q57" s="274" t="s">
        <v>167</v>
      </c>
    </row>
    <row r="58" spans="2:19" ht="15.75" thickBot="1" x14ac:dyDescent="0.3">
      <c r="B58" s="275" t="s">
        <v>299</v>
      </c>
      <c r="C58" s="116" t="s">
        <v>21</v>
      </c>
      <c r="D58" s="116" t="s">
        <v>21</v>
      </c>
      <c r="E58" s="278">
        <v>8625</v>
      </c>
      <c r="F58" s="130">
        <f t="shared" si="4"/>
        <v>1.4182402967698653</v>
      </c>
      <c r="G58" s="179" t="s">
        <v>168</v>
      </c>
      <c r="H58" s="211" t="s">
        <v>168</v>
      </c>
      <c r="I58" s="116" t="s">
        <v>21</v>
      </c>
      <c r="J58" s="116" t="s">
        <v>21</v>
      </c>
      <c r="K58" s="179" t="s">
        <v>168</v>
      </c>
      <c r="L58" s="211" t="s">
        <v>168</v>
      </c>
      <c r="M58" s="179" t="s">
        <v>168</v>
      </c>
      <c r="N58" s="211" t="s">
        <v>168</v>
      </c>
      <c r="O58" s="116" t="s">
        <v>21</v>
      </c>
      <c r="P58" s="116" t="s">
        <v>21</v>
      </c>
      <c r="Q58" s="261" t="s">
        <v>300</v>
      </c>
    </row>
    <row r="59" spans="2:19" ht="26.25" customHeight="1" x14ac:dyDescent="0.25">
      <c r="B59" s="390"/>
      <c r="C59" s="390"/>
      <c r="D59" s="390"/>
      <c r="E59" s="390"/>
      <c r="F59" s="390"/>
      <c r="G59" s="390"/>
      <c r="H59" s="390"/>
      <c r="I59" s="20"/>
      <c r="J59" s="387"/>
      <c r="K59" s="387"/>
      <c r="L59" s="387"/>
      <c r="M59" s="387"/>
      <c r="N59" s="387"/>
      <c r="O59" s="387"/>
      <c r="P59" s="387"/>
      <c r="Q59" s="387"/>
    </row>
    <row r="60" spans="2:19" s="134" customFormat="1" ht="21" x14ac:dyDescent="0.3">
      <c r="B60" s="374" t="s">
        <v>219</v>
      </c>
      <c r="C60" s="374"/>
      <c r="D60" s="374"/>
      <c r="E60" s="374"/>
      <c r="F60" s="374"/>
      <c r="G60" s="374"/>
      <c r="H60" s="374"/>
      <c r="I60" s="374"/>
      <c r="J60" s="374"/>
      <c r="K60" s="374"/>
      <c r="L60" s="374"/>
      <c r="M60" s="374"/>
      <c r="N60" s="374"/>
      <c r="O60" s="374"/>
      <c r="P60" s="374"/>
      <c r="Q60" s="374"/>
      <c r="R60" s="133"/>
      <c r="S60" s="133"/>
    </row>
    <row r="61" spans="2:19" s="134" customFormat="1" ht="18.75" x14ac:dyDescent="0.3">
      <c r="B61" s="373" t="s">
        <v>220</v>
      </c>
      <c r="C61" s="373"/>
      <c r="D61" s="373"/>
      <c r="E61" s="373"/>
      <c r="F61" s="373"/>
      <c r="G61" s="373"/>
      <c r="H61" s="373"/>
      <c r="I61" s="373"/>
      <c r="J61" s="373"/>
      <c r="K61" s="373"/>
      <c r="L61" s="373"/>
      <c r="M61" s="373"/>
      <c r="N61" s="373"/>
      <c r="O61" s="373"/>
      <c r="P61" s="373"/>
      <c r="Q61" s="373"/>
      <c r="R61" s="133"/>
      <c r="S61" s="133"/>
    </row>
    <row r="62" spans="2:19" x14ac:dyDescent="0.25">
      <c r="B62" s="118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8"/>
      <c r="R62" s="1"/>
    </row>
    <row r="63" spans="2:19" ht="15.75" customHeight="1" x14ac:dyDescent="0.25">
      <c r="B63" s="8"/>
      <c r="C63" s="120"/>
      <c r="D63" s="120"/>
      <c r="E63" s="120"/>
      <c r="F63" s="120"/>
      <c r="G63" s="351" t="s">
        <v>158</v>
      </c>
      <c r="H63" s="351"/>
      <c r="I63" s="351"/>
      <c r="J63" s="351"/>
      <c r="K63" s="351"/>
      <c r="L63" s="351"/>
      <c r="M63" s="120"/>
      <c r="N63" s="120"/>
      <c r="O63" s="120"/>
      <c r="P63" s="120"/>
      <c r="Q63" s="121"/>
    </row>
    <row r="64" spans="2:19" ht="27.75" customHeight="1" x14ac:dyDescent="0.25">
      <c r="B64" s="379" t="s">
        <v>4</v>
      </c>
      <c r="C64" s="381" t="s">
        <v>5</v>
      </c>
      <c r="D64" s="381"/>
      <c r="E64" s="381" t="s">
        <v>6</v>
      </c>
      <c r="F64" s="381"/>
      <c r="G64" s="381" t="s">
        <v>7</v>
      </c>
      <c r="H64" s="381"/>
      <c r="I64" s="394" t="s">
        <v>8</v>
      </c>
      <c r="J64" s="395"/>
      <c r="K64" s="381" t="s">
        <v>9</v>
      </c>
      <c r="L64" s="381"/>
      <c r="M64" s="381" t="s">
        <v>10</v>
      </c>
      <c r="N64" s="381"/>
      <c r="O64" s="384" t="s">
        <v>11</v>
      </c>
      <c r="P64" s="384"/>
      <c r="Q64" s="380" t="s">
        <v>12</v>
      </c>
    </row>
    <row r="65" spans="2:17" ht="16.5" customHeight="1" x14ac:dyDescent="0.25">
      <c r="B65" s="379"/>
      <c r="C65" s="382" t="s">
        <v>13</v>
      </c>
      <c r="D65" s="382"/>
      <c r="E65" s="382" t="s">
        <v>14</v>
      </c>
      <c r="F65" s="382"/>
      <c r="G65" s="382" t="s">
        <v>15</v>
      </c>
      <c r="H65" s="382"/>
      <c r="I65" s="392" t="s">
        <v>16</v>
      </c>
      <c r="J65" s="393"/>
      <c r="K65" s="382" t="s">
        <v>17</v>
      </c>
      <c r="L65" s="382"/>
      <c r="M65" s="382" t="s">
        <v>18</v>
      </c>
      <c r="N65" s="382"/>
      <c r="O65" s="384" t="s">
        <v>19</v>
      </c>
      <c r="P65" s="384"/>
      <c r="Q65" s="380"/>
    </row>
    <row r="66" spans="2:17" ht="22.5" x14ac:dyDescent="0.25">
      <c r="B66" s="379"/>
      <c r="C66" s="305" t="s">
        <v>153</v>
      </c>
      <c r="D66" s="306" t="s">
        <v>3</v>
      </c>
      <c r="E66" s="305" t="s">
        <v>153</v>
      </c>
      <c r="F66" s="306" t="s">
        <v>3</v>
      </c>
      <c r="G66" s="305" t="s">
        <v>153</v>
      </c>
      <c r="H66" s="306" t="s">
        <v>3</v>
      </c>
      <c r="I66" s="305" t="s">
        <v>153</v>
      </c>
      <c r="J66" s="306" t="s">
        <v>3</v>
      </c>
      <c r="K66" s="305" t="s">
        <v>153</v>
      </c>
      <c r="L66" s="306" t="s">
        <v>3</v>
      </c>
      <c r="M66" s="305" t="s">
        <v>153</v>
      </c>
      <c r="N66" s="306" t="s">
        <v>3</v>
      </c>
      <c r="O66" s="305" t="s">
        <v>153</v>
      </c>
      <c r="P66" s="306" t="s">
        <v>3</v>
      </c>
      <c r="Q66" s="380"/>
    </row>
    <row r="67" spans="2:17" ht="24.95" customHeight="1" thickBot="1" x14ac:dyDescent="0.3">
      <c r="B67" s="86" t="s">
        <v>20</v>
      </c>
      <c r="C67" s="60" t="s">
        <v>21</v>
      </c>
      <c r="D67" s="60" t="s">
        <v>21</v>
      </c>
      <c r="E67" s="123">
        <f>SUM(E68:E87)</f>
        <v>161471</v>
      </c>
      <c r="F67" s="124">
        <f>SUM(F68:F87)</f>
        <v>100.00000000000001</v>
      </c>
      <c r="G67" s="123">
        <f>SUM(G68:G86)</f>
        <v>1589177</v>
      </c>
      <c r="H67" s="124">
        <f>SUM(H68:H86)</f>
        <v>100</v>
      </c>
      <c r="I67" s="60" t="s">
        <v>21</v>
      </c>
      <c r="J67" s="60" t="s">
        <v>21</v>
      </c>
      <c r="K67" s="123">
        <f>SUM(K68:K86)</f>
        <v>260769</v>
      </c>
      <c r="L67" s="124">
        <f>SUM(L68:L86)</f>
        <v>100</v>
      </c>
      <c r="M67" s="123">
        <f>SUM(M68:M86)</f>
        <v>656672.58389216871</v>
      </c>
      <c r="N67" s="124">
        <f>SUM(N68:N86)</f>
        <v>100</v>
      </c>
      <c r="O67" s="60" t="s">
        <v>21</v>
      </c>
      <c r="P67" s="60" t="s">
        <v>21</v>
      </c>
      <c r="Q67" s="138" t="s">
        <v>22</v>
      </c>
    </row>
    <row r="68" spans="2:17" ht="15.75" thickBot="1" x14ac:dyDescent="0.3">
      <c r="B68" s="163" t="s">
        <v>105</v>
      </c>
      <c r="C68" s="8" t="s">
        <v>21</v>
      </c>
      <c r="D68" s="8" t="s">
        <v>21</v>
      </c>
      <c r="E68" s="20">
        <v>82</v>
      </c>
      <c r="F68" s="45">
        <f>+E68/$E$67*100</f>
        <v>5.0783112757089507E-2</v>
      </c>
      <c r="G68" s="132">
        <f>+G9-G39</f>
        <v>8776</v>
      </c>
      <c r="H68" s="157">
        <f>+G68/$G$67*100</f>
        <v>0.55223552820107513</v>
      </c>
      <c r="I68" s="8" t="s">
        <v>21</v>
      </c>
      <c r="J68" s="8" t="s">
        <v>21</v>
      </c>
      <c r="K68" s="151" t="s">
        <v>168</v>
      </c>
      <c r="L68" s="151" t="s">
        <v>168</v>
      </c>
      <c r="M68" s="151" t="s">
        <v>168</v>
      </c>
      <c r="N68" s="151" t="s">
        <v>168</v>
      </c>
      <c r="O68" s="8" t="s">
        <v>21</v>
      </c>
      <c r="P68" s="8" t="s">
        <v>21</v>
      </c>
      <c r="Q68" s="191" t="s">
        <v>106</v>
      </c>
    </row>
    <row r="69" spans="2:17" ht="15.75" thickBot="1" x14ac:dyDescent="0.3">
      <c r="B69" s="163" t="s">
        <v>107</v>
      </c>
      <c r="C69" s="8" t="s">
        <v>21</v>
      </c>
      <c r="D69" s="8" t="s">
        <v>21</v>
      </c>
      <c r="E69" s="20">
        <v>65</v>
      </c>
      <c r="F69" s="45">
        <f t="shared" ref="F69:F87" si="8">+E69/$E$67*100</f>
        <v>4.0254906453790464E-2</v>
      </c>
      <c r="G69" s="132">
        <f>+G10-G40</f>
        <v>902</v>
      </c>
      <c r="H69" s="157">
        <f t="shared" ref="H69:H86" si="9">+G69/$G$67*100</f>
        <v>5.6758938746281885E-2</v>
      </c>
      <c r="I69" s="8" t="s">
        <v>21</v>
      </c>
      <c r="J69" s="8" t="s">
        <v>21</v>
      </c>
      <c r="K69" s="23">
        <f>+K10-K40</f>
        <v>7024</v>
      </c>
      <c r="L69" s="149">
        <f t="shared" ref="L69:L86" si="10">+K69/$K$67*100</f>
        <v>2.6935717052256978</v>
      </c>
      <c r="M69" s="23">
        <v>2197.9142721192511</v>
      </c>
      <c r="N69" s="149">
        <f t="shared" ref="N69:N85" si="11">+M69/$M$67*100</f>
        <v>0.3347047411499926</v>
      </c>
      <c r="O69" s="8" t="s">
        <v>21</v>
      </c>
      <c r="P69" s="8" t="s">
        <v>21</v>
      </c>
      <c r="Q69" s="191" t="s">
        <v>108</v>
      </c>
    </row>
    <row r="70" spans="2:17" ht="15.75" thickBot="1" x14ac:dyDescent="0.3">
      <c r="B70" s="163" t="s">
        <v>109</v>
      </c>
      <c r="C70" s="8" t="s">
        <v>21</v>
      </c>
      <c r="D70" s="8" t="s">
        <v>21</v>
      </c>
      <c r="E70" s="20">
        <v>8117</v>
      </c>
      <c r="F70" s="45">
        <f t="shared" si="8"/>
        <v>5.0269088566987259</v>
      </c>
      <c r="G70" s="132">
        <f>+G11-G41</f>
        <v>18707</v>
      </c>
      <c r="H70" s="157">
        <f t="shared" si="9"/>
        <v>1.1771501852845845</v>
      </c>
      <c r="I70" s="8" t="s">
        <v>21</v>
      </c>
      <c r="J70" s="8" t="s">
        <v>21</v>
      </c>
      <c r="K70" s="23">
        <f>+K11-K41</f>
        <v>2297</v>
      </c>
      <c r="L70" s="149">
        <f t="shared" si="10"/>
        <v>0.88085623674593228</v>
      </c>
      <c r="M70" s="23">
        <v>4054.042137057565</v>
      </c>
      <c r="N70" s="149">
        <f t="shared" si="11"/>
        <v>0.61736125985781576</v>
      </c>
      <c r="O70" s="8" t="s">
        <v>21</v>
      </c>
      <c r="P70" s="8" t="s">
        <v>21</v>
      </c>
      <c r="Q70" s="191" t="s">
        <v>110</v>
      </c>
    </row>
    <row r="71" spans="2:17" ht="23.25" thickBot="1" x14ac:dyDescent="0.3">
      <c r="B71" s="163" t="s">
        <v>339</v>
      </c>
      <c r="C71" s="8"/>
      <c r="D71" s="8"/>
      <c r="E71" s="20">
        <v>68</v>
      </c>
      <c r="F71" s="45">
        <f t="shared" si="8"/>
        <v>4.2112825213196176E-2</v>
      </c>
      <c r="G71" s="20">
        <v>1410</v>
      </c>
      <c r="H71" s="157">
        <f t="shared" si="9"/>
        <v>8.8725170324010477E-2</v>
      </c>
      <c r="I71" s="8"/>
      <c r="J71" s="8"/>
      <c r="K71" s="20">
        <v>1729</v>
      </c>
      <c r="L71" s="149">
        <f t="shared" si="10"/>
        <v>0.66303893484271526</v>
      </c>
      <c r="M71" s="20">
        <v>71.80709215109178</v>
      </c>
      <c r="N71" s="149">
        <f t="shared" si="11"/>
        <v>1.0934991640047381E-2</v>
      </c>
      <c r="O71" s="8"/>
      <c r="P71" s="8"/>
      <c r="Q71" s="191" t="s">
        <v>340</v>
      </c>
    </row>
    <row r="72" spans="2:17" ht="15.75" thickBot="1" x14ac:dyDescent="0.3">
      <c r="B72" s="163" t="s">
        <v>111</v>
      </c>
      <c r="C72" s="8" t="s">
        <v>21</v>
      </c>
      <c r="D72" s="8" t="s">
        <v>21</v>
      </c>
      <c r="E72" s="20">
        <v>6377</v>
      </c>
      <c r="F72" s="45">
        <f t="shared" si="8"/>
        <v>3.9493159762434122</v>
      </c>
      <c r="G72" s="132">
        <f>+G13-G43</f>
        <v>3895</v>
      </c>
      <c r="H72" s="157">
        <f t="shared" si="9"/>
        <v>0.24509541731348991</v>
      </c>
      <c r="I72" s="8" t="s">
        <v>21</v>
      </c>
      <c r="J72" s="8" t="s">
        <v>21</v>
      </c>
      <c r="K72" s="23">
        <f>+K13-K43</f>
        <v>4547</v>
      </c>
      <c r="L72" s="149">
        <f t="shared" si="10"/>
        <v>1.7436888587217041</v>
      </c>
      <c r="M72" s="23">
        <v>4942.0862327598243</v>
      </c>
      <c r="N72" s="149">
        <f t="shared" si="11"/>
        <v>0.75259518274199144</v>
      </c>
      <c r="O72" s="8" t="s">
        <v>21</v>
      </c>
      <c r="P72" s="8" t="s">
        <v>21</v>
      </c>
      <c r="Q72" s="191" t="s">
        <v>112</v>
      </c>
    </row>
    <row r="73" spans="2:17" ht="15.75" thickBot="1" x14ac:dyDescent="0.3">
      <c r="B73" s="163" t="s">
        <v>163</v>
      </c>
      <c r="C73" s="8" t="s">
        <v>21</v>
      </c>
      <c r="D73" s="8" t="s">
        <v>21</v>
      </c>
      <c r="E73" s="20">
        <v>15345</v>
      </c>
      <c r="F73" s="45">
        <f t="shared" si="8"/>
        <v>9.503254454360226</v>
      </c>
      <c r="G73" s="132">
        <f>+G14-G44</f>
        <v>25846</v>
      </c>
      <c r="H73" s="157">
        <f t="shared" si="9"/>
        <v>1.6263764199960105</v>
      </c>
      <c r="I73" s="8" t="s">
        <v>21</v>
      </c>
      <c r="J73" s="8" t="s">
        <v>21</v>
      </c>
      <c r="K73" s="23">
        <f>+K14-K44</f>
        <v>25734</v>
      </c>
      <c r="L73" s="149">
        <f t="shared" si="10"/>
        <v>9.868504308410893</v>
      </c>
      <c r="M73" s="23">
        <v>20655.499263357357</v>
      </c>
      <c r="N73" s="149">
        <f t="shared" si="11"/>
        <v>3.1454791581110331</v>
      </c>
      <c r="O73" s="8" t="s">
        <v>21</v>
      </c>
      <c r="P73" s="8" t="s">
        <v>21</v>
      </c>
      <c r="Q73" s="191" t="s">
        <v>164</v>
      </c>
    </row>
    <row r="74" spans="2:17" ht="23.25" thickBot="1" x14ac:dyDescent="0.3">
      <c r="B74" s="163" t="s">
        <v>341</v>
      </c>
      <c r="C74" s="8"/>
      <c r="D74" s="8"/>
      <c r="E74" s="20">
        <v>4549</v>
      </c>
      <c r="F74" s="45">
        <f t="shared" si="8"/>
        <v>2.8172241455121974</v>
      </c>
      <c r="G74" s="20">
        <v>5629</v>
      </c>
      <c r="H74" s="157">
        <f t="shared" si="9"/>
        <v>0.35420849911620922</v>
      </c>
      <c r="I74" s="8"/>
      <c r="J74" s="8"/>
      <c r="K74" s="20">
        <v>14001</v>
      </c>
      <c r="L74" s="149">
        <f t="shared" si="10"/>
        <v>5.3691197956812351</v>
      </c>
      <c r="M74" s="20">
        <v>6462.6554148615232</v>
      </c>
      <c r="N74" s="149">
        <f t="shared" si="11"/>
        <v>0.98415185487974421</v>
      </c>
      <c r="O74" s="8"/>
      <c r="P74" s="8"/>
      <c r="Q74" s="191" t="s">
        <v>342</v>
      </c>
    </row>
    <row r="75" spans="2:17" ht="23.25" thickBot="1" x14ac:dyDescent="0.3">
      <c r="B75" s="163" t="s">
        <v>113</v>
      </c>
      <c r="C75" s="8" t="s">
        <v>21</v>
      </c>
      <c r="D75" s="8" t="s">
        <v>21</v>
      </c>
      <c r="E75" s="20">
        <v>6851</v>
      </c>
      <c r="F75" s="45">
        <f t="shared" si="8"/>
        <v>4.2428671402295146</v>
      </c>
      <c r="G75" s="132">
        <f t="shared" ref="G75:G86" si="12">+G16-G46</f>
        <v>7564</v>
      </c>
      <c r="H75" s="157">
        <f t="shared" si="9"/>
        <v>0.47596963711405338</v>
      </c>
      <c r="I75" s="8" t="s">
        <v>21</v>
      </c>
      <c r="J75" s="8" t="s">
        <v>21</v>
      </c>
      <c r="K75" s="23">
        <v>13180</v>
      </c>
      <c r="L75" s="149">
        <f t="shared" si="10"/>
        <v>5.0542817589514097</v>
      </c>
      <c r="M75" s="23">
        <v>24453.649763601828</v>
      </c>
      <c r="N75" s="149">
        <f t="shared" si="11"/>
        <v>3.7238724995434449</v>
      </c>
      <c r="O75" s="8" t="s">
        <v>21</v>
      </c>
      <c r="P75" s="8" t="s">
        <v>21</v>
      </c>
      <c r="Q75" s="191" t="s">
        <v>114</v>
      </c>
    </row>
    <row r="76" spans="2:17" x14ac:dyDescent="0.25">
      <c r="B76" s="192" t="s">
        <v>115</v>
      </c>
      <c r="C76" s="8" t="s">
        <v>21</v>
      </c>
      <c r="D76" s="8" t="s">
        <v>21</v>
      </c>
      <c r="E76" s="20">
        <v>5649</v>
      </c>
      <c r="F76" s="45">
        <f t="shared" si="8"/>
        <v>3.4984610239609588</v>
      </c>
      <c r="G76" s="132">
        <f t="shared" si="12"/>
        <v>11903</v>
      </c>
      <c r="H76" s="157">
        <f t="shared" si="9"/>
        <v>0.74900404423169975</v>
      </c>
      <c r="I76" s="8" t="s">
        <v>21</v>
      </c>
      <c r="J76" s="8" t="s">
        <v>21</v>
      </c>
      <c r="K76" s="23">
        <f t="shared" ref="K76:K86" si="13">+K17-K47</f>
        <v>6227</v>
      </c>
      <c r="L76" s="149">
        <f t="shared" si="10"/>
        <v>2.3879372164636132</v>
      </c>
      <c r="M76" s="23">
        <v>9316.4821666091375</v>
      </c>
      <c r="N76" s="149">
        <f t="shared" si="11"/>
        <v>1.4187408451544223</v>
      </c>
      <c r="O76" s="8" t="s">
        <v>21</v>
      </c>
      <c r="P76" s="8" t="s">
        <v>21</v>
      </c>
      <c r="Q76" s="193" t="s">
        <v>116</v>
      </c>
    </row>
    <row r="77" spans="2:17" x14ac:dyDescent="0.25">
      <c r="B77" s="194" t="s">
        <v>117</v>
      </c>
      <c r="C77" s="8" t="s">
        <v>21</v>
      </c>
      <c r="D77" s="8" t="s">
        <v>21</v>
      </c>
      <c r="E77" s="20">
        <v>1184</v>
      </c>
      <c r="F77" s="45">
        <f t="shared" si="8"/>
        <v>0.7332586037121217</v>
      </c>
      <c r="G77" s="132">
        <f t="shared" si="12"/>
        <v>1315</v>
      </c>
      <c r="H77" s="157">
        <f t="shared" si="9"/>
        <v>8.2747233316364383E-2</v>
      </c>
      <c r="I77" s="8" t="s">
        <v>21</v>
      </c>
      <c r="J77" s="8" t="s">
        <v>21</v>
      </c>
      <c r="K77" s="23">
        <f t="shared" si="13"/>
        <v>975</v>
      </c>
      <c r="L77" s="149">
        <f t="shared" si="10"/>
        <v>0.37389413618950107</v>
      </c>
      <c r="M77" s="23">
        <v>1317.5687892410174</v>
      </c>
      <c r="N77" s="149">
        <f t="shared" si="11"/>
        <v>0.20064318528902883</v>
      </c>
      <c r="O77" s="8" t="s">
        <v>21</v>
      </c>
      <c r="P77" s="8" t="s">
        <v>21</v>
      </c>
      <c r="Q77" s="195" t="s">
        <v>118</v>
      </c>
    </row>
    <row r="78" spans="2:17" ht="22.5" x14ac:dyDescent="0.25">
      <c r="B78" s="194" t="s">
        <v>119</v>
      </c>
      <c r="C78" s="8" t="s">
        <v>21</v>
      </c>
      <c r="D78" s="8" t="s">
        <v>21</v>
      </c>
      <c r="E78" s="20">
        <v>3941</v>
      </c>
      <c r="F78" s="45">
        <f t="shared" si="8"/>
        <v>2.4406859436059727</v>
      </c>
      <c r="G78" s="132">
        <f t="shared" si="12"/>
        <v>6218</v>
      </c>
      <c r="H78" s="157">
        <f t="shared" si="9"/>
        <v>0.39127170856361498</v>
      </c>
      <c r="I78" s="8" t="s">
        <v>21</v>
      </c>
      <c r="J78" s="8" t="s">
        <v>21</v>
      </c>
      <c r="K78" s="23">
        <f t="shared" si="13"/>
        <v>1877</v>
      </c>
      <c r="L78" s="149">
        <f t="shared" si="10"/>
        <v>0.71979414731045488</v>
      </c>
      <c r="M78" s="23">
        <v>4169.8367932131596</v>
      </c>
      <c r="N78" s="149">
        <f t="shared" si="11"/>
        <v>0.63499480494496829</v>
      </c>
      <c r="O78" s="8" t="s">
        <v>21</v>
      </c>
      <c r="P78" s="8" t="s">
        <v>21</v>
      </c>
      <c r="Q78" s="195" t="s">
        <v>120</v>
      </c>
    </row>
    <row r="79" spans="2:17" ht="33" customHeight="1" x14ac:dyDescent="0.25">
      <c r="B79" s="194" t="s">
        <v>162</v>
      </c>
      <c r="C79" s="8" t="s">
        <v>21</v>
      </c>
      <c r="D79" s="8" t="s">
        <v>21</v>
      </c>
      <c r="E79" s="20">
        <v>2401</v>
      </c>
      <c r="F79" s="45">
        <f t="shared" si="8"/>
        <v>1.4869543137777061</v>
      </c>
      <c r="G79" s="132">
        <f t="shared" si="12"/>
        <v>7656</v>
      </c>
      <c r="H79" s="157">
        <f t="shared" si="9"/>
        <v>0.48175879716356329</v>
      </c>
      <c r="I79" s="8" t="s">
        <v>21</v>
      </c>
      <c r="J79" s="8" t="s">
        <v>21</v>
      </c>
      <c r="K79" s="23">
        <f t="shared" si="13"/>
        <v>4177</v>
      </c>
      <c r="L79" s="149">
        <f t="shared" si="10"/>
        <v>1.601800827552355</v>
      </c>
      <c r="M79" s="23">
        <v>61403.832101184045</v>
      </c>
      <c r="N79" s="149">
        <f t="shared" si="11"/>
        <v>9.3507531161476187</v>
      </c>
      <c r="O79" s="8" t="s">
        <v>21</v>
      </c>
      <c r="P79" s="8" t="s">
        <v>21</v>
      </c>
      <c r="Q79" s="195" t="s">
        <v>121</v>
      </c>
    </row>
    <row r="80" spans="2:17" ht="22.5" customHeight="1" x14ac:dyDescent="0.25">
      <c r="B80" s="194" t="s">
        <v>161</v>
      </c>
      <c r="C80" s="8" t="s">
        <v>21</v>
      </c>
      <c r="D80" s="8" t="s">
        <v>21</v>
      </c>
      <c r="E80" s="20">
        <v>17156</v>
      </c>
      <c r="F80" s="45">
        <f t="shared" si="8"/>
        <v>10.624818078788142</v>
      </c>
      <c r="G80" s="132">
        <f t="shared" si="12"/>
        <v>49994</v>
      </c>
      <c r="H80" s="157">
        <f t="shared" si="9"/>
        <v>3.1459050816869358</v>
      </c>
      <c r="I80" s="8" t="s">
        <v>21</v>
      </c>
      <c r="J80" s="8" t="s">
        <v>21</v>
      </c>
      <c r="K80" s="23">
        <f t="shared" si="13"/>
        <v>17198</v>
      </c>
      <c r="L80" s="149">
        <f t="shared" si="10"/>
        <v>6.5951090812174762</v>
      </c>
      <c r="M80" s="23">
        <v>80590.071235697469</v>
      </c>
      <c r="N80" s="149">
        <f t="shared" si="11"/>
        <v>12.272489093123317</v>
      </c>
      <c r="O80" s="8" t="s">
        <v>21</v>
      </c>
      <c r="P80" s="8" t="s">
        <v>21</v>
      </c>
      <c r="Q80" s="195" t="s">
        <v>165</v>
      </c>
    </row>
    <row r="81" spans="2:19" ht="15" customHeight="1" x14ac:dyDescent="0.25">
      <c r="B81" s="194" t="s">
        <v>122</v>
      </c>
      <c r="C81" s="8" t="s">
        <v>21</v>
      </c>
      <c r="D81" s="8" t="s">
        <v>21</v>
      </c>
      <c r="E81" s="20">
        <v>15316</v>
      </c>
      <c r="F81" s="45">
        <f t="shared" si="8"/>
        <v>9.4852945730193046</v>
      </c>
      <c r="G81" s="132">
        <f t="shared" si="12"/>
        <v>596850</v>
      </c>
      <c r="H81" s="157">
        <f t="shared" si="9"/>
        <v>37.5571758211955</v>
      </c>
      <c r="I81" s="8" t="s">
        <v>21</v>
      </c>
      <c r="J81" s="8" t="s">
        <v>21</v>
      </c>
      <c r="K81" s="23">
        <f t="shared" si="13"/>
        <v>34952</v>
      </c>
      <c r="L81" s="149">
        <f t="shared" si="10"/>
        <v>13.4034336903543</v>
      </c>
      <c r="M81" s="23">
        <v>117894.22918701525</v>
      </c>
      <c r="N81" s="149">
        <f t="shared" si="11"/>
        <v>17.953274139791787</v>
      </c>
      <c r="O81" s="8" t="s">
        <v>21</v>
      </c>
      <c r="P81" s="8" t="s">
        <v>21</v>
      </c>
      <c r="Q81" s="195" t="s">
        <v>123</v>
      </c>
    </row>
    <row r="82" spans="2:19" x14ac:dyDescent="0.25">
      <c r="B82" s="194" t="s">
        <v>160</v>
      </c>
      <c r="C82" s="8" t="s">
        <v>21</v>
      </c>
      <c r="D82" s="8" t="s">
        <v>21</v>
      </c>
      <c r="E82" s="20">
        <v>2208</v>
      </c>
      <c r="F82" s="45">
        <f t="shared" si="8"/>
        <v>1.3674282069226054</v>
      </c>
      <c r="G82" s="132">
        <f t="shared" si="12"/>
        <v>167075</v>
      </c>
      <c r="H82" s="157">
        <f t="shared" si="9"/>
        <v>10.513303426868122</v>
      </c>
      <c r="I82" s="8" t="s">
        <v>21</v>
      </c>
      <c r="J82" s="8" t="s">
        <v>21</v>
      </c>
      <c r="K82" s="23">
        <f t="shared" si="13"/>
        <v>15839</v>
      </c>
      <c r="L82" s="149">
        <f t="shared" si="10"/>
        <v>6.0739581775441103</v>
      </c>
      <c r="M82" s="23">
        <v>57624.416426258438</v>
      </c>
      <c r="N82" s="149">
        <f t="shared" si="11"/>
        <v>8.7752127680909648</v>
      </c>
      <c r="O82" s="8" t="s">
        <v>21</v>
      </c>
      <c r="P82" s="8" t="s">
        <v>21</v>
      </c>
      <c r="Q82" s="195" t="s">
        <v>166</v>
      </c>
    </row>
    <row r="83" spans="2:19" ht="24.75" customHeight="1" x14ac:dyDescent="0.25">
      <c r="B83" s="194" t="s">
        <v>124</v>
      </c>
      <c r="C83" s="8" t="s">
        <v>21</v>
      </c>
      <c r="D83" s="8" t="s">
        <v>21</v>
      </c>
      <c r="E83" s="20">
        <v>296</v>
      </c>
      <c r="F83" s="45">
        <f t="shared" si="8"/>
        <v>0.18331465092803043</v>
      </c>
      <c r="G83" s="132">
        <f t="shared" si="12"/>
        <v>652</v>
      </c>
      <c r="H83" s="157">
        <f t="shared" si="9"/>
        <v>4.1027525568265839E-2</v>
      </c>
      <c r="I83" s="8" t="s">
        <v>21</v>
      </c>
      <c r="J83" s="8" t="s">
        <v>21</v>
      </c>
      <c r="K83" s="23">
        <f t="shared" si="13"/>
        <v>1498</v>
      </c>
      <c r="L83" s="149">
        <f t="shared" si="10"/>
        <v>0.57445478565320263</v>
      </c>
      <c r="M83" s="23">
        <v>245.78373385930783</v>
      </c>
      <c r="N83" s="149">
        <f t="shared" si="11"/>
        <v>3.7428657734197048E-2</v>
      </c>
      <c r="O83" s="8" t="s">
        <v>21</v>
      </c>
      <c r="P83" s="8" t="s">
        <v>21</v>
      </c>
      <c r="Q83" s="195" t="s">
        <v>125</v>
      </c>
    </row>
    <row r="84" spans="2:19" x14ac:dyDescent="0.25">
      <c r="B84" s="194" t="s">
        <v>126</v>
      </c>
      <c r="C84" s="8" t="s">
        <v>21</v>
      </c>
      <c r="D84" s="8" t="s">
        <v>21</v>
      </c>
      <c r="E84" s="20">
        <v>3884</v>
      </c>
      <c r="F84" s="45">
        <f t="shared" si="8"/>
        <v>2.4053854871772637</v>
      </c>
      <c r="G84" s="132">
        <f t="shared" si="12"/>
        <v>31607</v>
      </c>
      <c r="H84" s="157">
        <f t="shared" si="9"/>
        <v>1.9888911052702123</v>
      </c>
      <c r="I84" s="8" t="s">
        <v>21</v>
      </c>
      <c r="J84" s="8" t="s">
        <v>21</v>
      </c>
      <c r="K84" s="23">
        <f t="shared" si="13"/>
        <v>3121</v>
      </c>
      <c r="L84" s="149">
        <f t="shared" si="10"/>
        <v>1.196844716971726</v>
      </c>
      <c r="M84" s="23">
        <v>7930.226797191609</v>
      </c>
      <c r="N84" s="149">
        <f t="shared" si="11"/>
        <v>1.2076378688125375</v>
      </c>
      <c r="O84" s="8" t="s">
        <v>21</v>
      </c>
      <c r="P84" s="8" t="s">
        <v>21</v>
      </c>
      <c r="Q84" s="195" t="s">
        <v>127</v>
      </c>
    </row>
    <row r="85" spans="2:19" ht="22.5" x14ac:dyDescent="0.25">
      <c r="B85" s="194" t="s">
        <v>159</v>
      </c>
      <c r="C85" s="8" t="s">
        <v>21</v>
      </c>
      <c r="D85" s="8" t="s">
        <v>21</v>
      </c>
      <c r="E85" s="20">
        <v>65577</v>
      </c>
      <c r="F85" s="45">
        <f t="shared" si="8"/>
        <v>40.612246161849498</v>
      </c>
      <c r="G85" s="132">
        <f t="shared" si="12"/>
        <v>642152</v>
      </c>
      <c r="H85" s="157">
        <f t="shared" si="9"/>
        <v>40.407833740357432</v>
      </c>
      <c r="I85" s="8" t="s">
        <v>21</v>
      </c>
      <c r="J85" s="8" t="s">
        <v>21</v>
      </c>
      <c r="K85" s="23">
        <f t="shared" si="13"/>
        <v>105177</v>
      </c>
      <c r="L85" s="149">
        <f t="shared" si="10"/>
        <v>40.333398525131436</v>
      </c>
      <c r="M85" s="23">
        <v>253342.48248599083</v>
      </c>
      <c r="N85" s="149">
        <f t="shared" si="11"/>
        <v>38.579725832987087</v>
      </c>
      <c r="O85" s="8" t="s">
        <v>21</v>
      </c>
      <c r="P85" s="8" t="s">
        <v>21</v>
      </c>
      <c r="Q85" s="195" t="s">
        <v>216</v>
      </c>
    </row>
    <row r="86" spans="2:19" ht="22.5" x14ac:dyDescent="0.25">
      <c r="B86" s="273" t="s">
        <v>128</v>
      </c>
      <c r="C86" s="8" t="s">
        <v>21</v>
      </c>
      <c r="D86" s="8" t="s">
        <v>21</v>
      </c>
      <c r="E86" s="20">
        <v>370</v>
      </c>
      <c r="F86" s="45">
        <f t="shared" si="8"/>
        <v>0.22914331366003801</v>
      </c>
      <c r="G86" s="132">
        <f t="shared" si="12"/>
        <v>1026</v>
      </c>
      <c r="H86" s="157">
        <f t="shared" si="9"/>
        <v>6.4561719682577831E-2</v>
      </c>
      <c r="I86" s="8" t="s">
        <v>21</v>
      </c>
      <c r="J86" s="8" t="s">
        <v>21</v>
      </c>
      <c r="K86" s="23">
        <f t="shared" si="13"/>
        <v>1216</v>
      </c>
      <c r="L86" s="149">
        <f t="shared" si="10"/>
        <v>0.46631309703223922</v>
      </c>
      <c r="M86" s="151" t="s">
        <v>168</v>
      </c>
      <c r="N86" s="210" t="s">
        <v>168</v>
      </c>
      <c r="O86" s="8" t="s">
        <v>21</v>
      </c>
      <c r="P86" s="8" t="s">
        <v>21</v>
      </c>
      <c r="Q86" s="274" t="s">
        <v>167</v>
      </c>
    </row>
    <row r="87" spans="2:19" ht="15.75" thickBot="1" x14ac:dyDescent="0.3">
      <c r="B87" s="275" t="s">
        <v>299</v>
      </c>
      <c r="C87" s="116" t="s">
        <v>21</v>
      </c>
      <c r="D87" s="116" t="s">
        <v>21</v>
      </c>
      <c r="E87" s="279">
        <v>2035</v>
      </c>
      <c r="F87" s="45">
        <f t="shared" si="8"/>
        <v>1.2602882251302092</v>
      </c>
      <c r="G87" s="179" t="s">
        <v>168</v>
      </c>
      <c r="H87" s="211" t="s">
        <v>168</v>
      </c>
      <c r="I87" s="116" t="s">
        <v>21</v>
      </c>
      <c r="J87" s="116" t="s">
        <v>21</v>
      </c>
      <c r="K87" s="179" t="s">
        <v>168</v>
      </c>
      <c r="L87" s="211" t="s">
        <v>168</v>
      </c>
      <c r="M87" s="179" t="s">
        <v>168</v>
      </c>
      <c r="N87" s="211" t="s">
        <v>168</v>
      </c>
      <c r="O87" s="116" t="s">
        <v>21</v>
      </c>
      <c r="P87" s="116" t="s">
        <v>21</v>
      </c>
      <c r="Q87" s="261" t="s">
        <v>300</v>
      </c>
    </row>
    <row r="88" spans="2:19" ht="25.5" customHeight="1" x14ac:dyDescent="0.25">
      <c r="B88" s="390"/>
      <c r="C88" s="390"/>
      <c r="D88" s="390"/>
      <c r="E88" s="390"/>
      <c r="F88" s="390"/>
      <c r="G88" s="390"/>
      <c r="H88" s="390"/>
      <c r="I88" s="20"/>
      <c r="J88" s="387"/>
      <c r="K88" s="387"/>
      <c r="L88" s="387"/>
      <c r="M88" s="387"/>
      <c r="N88" s="387"/>
      <c r="O88" s="387"/>
      <c r="P88" s="387"/>
      <c r="Q88" s="387"/>
    </row>
    <row r="89" spans="2:19" s="134" customFormat="1" ht="21" x14ac:dyDescent="0.3">
      <c r="B89" s="374" t="s">
        <v>219</v>
      </c>
      <c r="C89" s="374"/>
      <c r="D89" s="374"/>
      <c r="E89" s="374"/>
      <c r="F89" s="374"/>
      <c r="G89" s="374"/>
      <c r="H89" s="374"/>
      <c r="I89" s="374"/>
      <c r="J89" s="374"/>
      <c r="K89" s="374"/>
      <c r="L89" s="374"/>
      <c r="M89" s="374"/>
      <c r="N89" s="374"/>
      <c r="O89" s="374"/>
      <c r="P89" s="374"/>
      <c r="Q89" s="374"/>
      <c r="R89" s="133"/>
      <c r="S89" s="133"/>
    </row>
    <row r="90" spans="2:19" s="134" customFormat="1" ht="18.75" x14ac:dyDescent="0.3">
      <c r="B90" s="373" t="s">
        <v>220</v>
      </c>
      <c r="C90" s="373"/>
      <c r="D90" s="373"/>
      <c r="E90" s="373"/>
      <c r="F90" s="373"/>
      <c r="G90" s="373"/>
      <c r="H90" s="373"/>
      <c r="I90" s="373"/>
      <c r="J90" s="373"/>
      <c r="K90" s="373"/>
      <c r="L90" s="373"/>
      <c r="M90" s="373"/>
      <c r="N90" s="373"/>
      <c r="O90" s="373"/>
      <c r="P90" s="373"/>
      <c r="Q90" s="373"/>
      <c r="R90" s="133"/>
      <c r="S90" s="133"/>
    </row>
    <row r="91" spans="2:19" x14ac:dyDescent="0.25">
      <c r="B91" s="118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8"/>
      <c r="R91" s="1"/>
    </row>
    <row r="92" spans="2:19" ht="15.75" customHeight="1" x14ac:dyDescent="0.25">
      <c r="B92" s="8"/>
      <c r="C92" s="120"/>
      <c r="D92" s="120"/>
      <c r="E92" s="120"/>
      <c r="F92" s="120"/>
      <c r="G92" s="351" t="s">
        <v>154</v>
      </c>
      <c r="H92" s="351"/>
      <c r="I92" s="351"/>
      <c r="J92" s="351"/>
      <c r="K92" s="351"/>
      <c r="L92" s="351"/>
      <c r="M92" s="120"/>
      <c r="N92" s="120"/>
      <c r="O92" s="120"/>
      <c r="P92" s="120"/>
      <c r="Q92" s="121"/>
    </row>
    <row r="93" spans="2:19" ht="36" customHeight="1" x14ac:dyDescent="0.25">
      <c r="B93" s="379" t="s">
        <v>4</v>
      </c>
      <c r="C93" s="381" t="s">
        <v>5</v>
      </c>
      <c r="D93" s="381"/>
      <c r="E93" s="381" t="s">
        <v>6</v>
      </c>
      <c r="F93" s="381"/>
      <c r="G93" s="381" t="s">
        <v>7</v>
      </c>
      <c r="H93" s="381"/>
      <c r="I93" s="394" t="s">
        <v>8</v>
      </c>
      <c r="J93" s="395"/>
      <c r="K93" s="381" t="s">
        <v>9</v>
      </c>
      <c r="L93" s="381"/>
      <c r="M93" s="381" t="s">
        <v>10</v>
      </c>
      <c r="N93" s="381"/>
      <c r="O93" s="384" t="s">
        <v>11</v>
      </c>
      <c r="P93" s="384"/>
      <c r="Q93" s="380" t="s">
        <v>12</v>
      </c>
    </row>
    <row r="94" spans="2:19" ht="15.75" x14ac:dyDescent="0.25">
      <c r="B94" s="379"/>
      <c r="C94" s="382" t="s">
        <v>13</v>
      </c>
      <c r="D94" s="382"/>
      <c r="E94" s="382" t="s">
        <v>14</v>
      </c>
      <c r="F94" s="382"/>
      <c r="G94" s="382" t="s">
        <v>15</v>
      </c>
      <c r="H94" s="382"/>
      <c r="I94" s="392" t="s">
        <v>16</v>
      </c>
      <c r="J94" s="393"/>
      <c r="K94" s="382" t="s">
        <v>17</v>
      </c>
      <c r="L94" s="382"/>
      <c r="M94" s="382" t="s">
        <v>18</v>
      </c>
      <c r="N94" s="382"/>
      <c r="O94" s="384" t="s">
        <v>19</v>
      </c>
      <c r="P94" s="384"/>
      <c r="Q94" s="380"/>
    </row>
    <row r="95" spans="2:19" ht="22.5" x14ac:dyDescent="0.25">
      <c r="B95" s="379"/>
      <c r="C95" s="305" t="s">
        <v>153</v>
      </c>
      <c r="D95" s="306" t="s">
        <v>3</v>
      </c>
      <c r="E95" s="305" t="s">
        <v>153</v>
      </c>
      <c r="F95" s="306" t="s">
        <v>3</v>
      </c>
      <c r="G95" s="305" t="s">
        <v>153</v>
      </c>
      <c r="H95" s="306" t="s">
        <v>3</v>
      </c>
      <c r="I95" s="305" t="s">
        <v>153</v>
      </c>
      <c r="J95" s="306" t="s">
        <v>3</v>
      </c>
      <c r="K95" s="305" t="s">
        <v>153</v>
      </c>
      <c r="L95" s="306" t="s">
        <v>3</v>
      </c>
      <c r="M95" s="305" t="s">
        <v>153</v>
      </c>
      <c r="N95" s="306" t="s">
        <v>3</v>
      </c>
      <c r="O95" s="305" t="s">
        <v>153</v>
      </c>
      <c r="P95" s="306" t="s">
        <v>3</v>
      </c>
      <c r="Q95" s="380"/>
    </row>
    <row r="96" spans="2:19" ht="24.95" customHeight="1" thickBot="1" x14ac:dyDescent="0.3">
      <c r="B96" s="86" t="s">
        <v>20</v>
      </c>
      <c r="C96" s="60" t="s">
        <v>21</v>
      </c>
      <c r="D96" s="60" t="s">
        <v>21</v>
      </c>
      <c r="E96" s="123">
        <f>SUM(E97:E116)</f>
        <v>204112</v>
      </c>
      <c r="F96" s="124">
        <f>SUM(F97:F116)</f>
        <v>100</v>
      </c>
      <c r="G96" s="123">
        <f>SUM(G97:G115)</f>
        <v>4976105</v>
      </c>
      <c r="H96" s="124">
        <f>SUM(H97:H115)</f>
        <v>100</v>
      </c>
      <c r="I96" s="60" t="s">
        <v>21</v>
      </c>
      <c r="J96" s="60" t="s">
        <v>21</v>
      </c>
      <c r="K96" s="123">
        <f>SUM(K97:K115)</f>
        <v>98463</v>
      </c>
      <c r="L96" s="124">
        <f>SUM(L97:L115)</f>
        <v>100.00000000000001</v>
      </c>
      <c r="M96" s="123">
        <f>SUM(M97:M115)</f>
        <v>348380.16645483766</v>
      </c>
      <c r="N96" s="124">
        <f>SUM(N97:N115)</f>
        <v>100.00000000000001</v>
      </c>
      <c r="O96" s="60" t="s">
        <v>21</v>
      </c>
      <c r="P96" s="60" t="s">
        <v>21</v>
      </c>
      <c r="Q96" s="138" t="s">
        <v>22</v>
      </c>
    </row>
    <row r="97" spans="2:17" ht="15.75" thickBot="1" x14ac:dyDescent="0.3">
      <c r="B97" s="163" t="s">
        <v>105</v>
      </c>
      <c r="C97" s="8" t="s">
        <v>21</v>
      </c>
      <c r="D97" s="8" t="s">
        <v>21</v>
      </c>
      <c r="E97" s="20">
        <v>1327</v>
      </c>
      <c r="F97" s="45">
        <f>+E97/$E$96*100</f>
        <v>0.65013326017088657</v>
      </c>
      <c r="G97" s="132">
        <v>241434</v>
      </c>
      <c r="H97" s="149">
        <f>+G97/$G$96*100</f>
        <v>4.8518670727406272</v>
      </c>
      <c r="I97" s="8" t="s">
        <v>21</v>
      </c>
      <c r="J97" s="8" t="s">
        <v>21</v>
      </c>
      <c r="K97" s="23">
        <v>48</v>
      </c>
      <c r="L97" s="45">
        <f>+K97/$K$96*100</f>
        <v>4.8749276377928766E-2</v>
      </c>
      <c r="M97" s="23">
        <v>124.91661841595109</v>
      </c>
      <c r="N97" s="149">
        <f>+M97/$M$96*100</f>
        <v>3.585640930341099E-2</v>
      </c>
      <c r="O97" s="8" t="s">
        <v>21</v>
      </c>
      <c r="P97" s="8" t="s">
        <v>21</v>
      </c>
      <c r="Q97" s="191" t="s">
        <v>106</v>
      </c>
    </row>
    <row r="98" spans="2:17" ht="15.75" thickBot="1" x14ac:dyDescent="0.3">
      <c r="B98" s="163" t="s">
        <v>107</v>
      </c>
      <c r="C98" s="8" t="s">
        <v>21</v>
      </c>
      <c r="D98" s="8" t="s">
        <v>21</v>
      </c>
      <c r="E98" s="321">
        <v>384</v>
      </c>
      <c r="F98" s="45">
        <f t="shared" ref="F98:F116" si="14">+E98/$E$96*100</f>
        <v>0.18813200595751353</v>
      </c>
      <c r="G98" s="322">
        <v>97651</v>
      </c>
      <c r="H98" s="149">
        <f t="shared" ref="H98:H115" si="15">+G98/$G$96*100</f>
        <v>1.9623983014827862</v>
      </c>
      <c r="I98" s="8" t="s">
        <v>21</v>
      </c>
      <c r="J98" s="8" t="s">
        <v>21</v>
      </c>
      <c r="K98" s="321">
        <v>9527</v>
      </c>
      <c r="L98" s="45">
        <f t="shared" ref="L98:L115" si="16">+K98/$K$96*100</f>
        <v>9.6757157510943195</v>
      </c>
      <c r="M98" s="321">
        <v>12892.123871042191</v>
      </c>
      <c r="N98" s="149">
        <f t="shared" ref="N98:N115" si="17">+M98/$M$96*100</f>
        <v>3.7005906513663325</v>
      </c>
      <c r="O98" s="8" t="s">
        <v>21</v>
      </c>
      <c r="P98" s="8" t="s">
        <v>21</v>
      </c>
      <c r="Q98" s="191" t="s">
        <v>108</v>
      </c>
    </row>
    <row r="99" spans="2:17" ht="15.75" thickBot="1" x14ac:dyDescent="0.3">
      <c r="B99" s="163" t="s">
        <v>109</v>
      </c>
      <c r="C99" s="8" t="s">
        <v>21</v>
      </c>
      <c r="D99" s="8" t="s">
        <v>21</v>
      </c>
      <c r="E99" s="321">
        <v>21953</v>
      </c>
      <c r="F99" s="45">
        <f t="shared" si="14"/>
        <v>10.75536960100337</v>
      </c>
      <c r="G99" s="322">
        <v>186725</v>
      </c>
      <c r="H99" s="149">
        <f t="shared" si="15"/>
        <v>3.7524328767178345</v>
      </c>
      <c r="I99" s="8" t="s">
        <v>21</v>
      </c>
      <c r="J99" s="8" t="s">
        <v>21</v>
      </c>
      <c r="K99" s="321">
        <v>1830</v>
      </c>
      <c r="L99" s="45">
        <f t="shared" si="16"/>
        <v>1.8585661619085343</v>
      </c>
      <c r="M99" s="321">
        <v>7519.4140783715275</v>
      </c>
      <c r="N99" s="149">
        <f t="shared" si="17"/>
        <v>2.1583932733284081</v>
      </c>
      <c r="O99" s="8" t="s">
        <v>21</v>
      </c>
      <c r="P99" s="8" t="s">
        <v>21</v>
      </c>
      <c r="Q99" s="191" t="s">
        <v>110</v>
      </c>
    </row>
    <row r="100" spans="2:17" ht="23.25" thickBot="1" x14ac:dyDescent="0.3">
      <c r="B100" s="163" t="s">
        <v>339</v>
      </c>
      <c r="C100" s="8"/>
      <c r="D100" s="8"/>
      <c r="E100" s="20">
        <v>647</v>
      </c>
      <c r="F100" s="45">
        <f t="shared" si="14"/>
        <v>0.31698283295445639</v>
      </c>
      <c r="G100" s="20">
        <v>106417</v>
      </c>
      <c r="H100" s="149">
        <f t="shared" si="15"/>
        <v>2.1385601790958995</v>
      </c>
      <c r="I100" s="8"/>
      <c r="J100" s="8"/>
      <c r="K100" s="20">
        <v>2422</v>
      </c>
      <c r="L100" s="45">
        <f t="shared" si="16"/>
        <v>2.4598072372363222</v>
      </c>
      <c r="M100" s="20">
        <v>1545.6533443319306</v>
      </c>
      <c r="N100" s="149">
        <f t="shared" si="17"/>
        <v>0.4436685819576649</v>
      </c>
      <c r="O100" s="8"/>
      <c r="P100" s="8"/>
      <c r="Q100" s="191" t="s">
        <v>340</v>
      </c>
    </row>
    <row r="101" spans="2:17" ht="15.75" thickBot="1" x14ac:dyDescent="0.3">
      <c r="B101" s="163" t="s">
        <v>111</v>
      </c>
      <c r="C101" s="8" t="s">
        <v>21</v>
      </c>
      <c r="D101" s="8" t="s">
        <v>21</v>
      </c>
      <c r="E101" s="321">
        <v>16150</v>
      </c>
      <c r="F101" s="45">
        <f t="shared" si="14"/>
        <v>7.9123226463902174</v>
      </c>
      <c r="G101" s="322">
        <v>125802</v>
      </c>
      <c r="H101" s="149">
        <f t="shared" si="15"/>
        <v>2.5281218945339781</v>
      </c>
      <c r="I101" s="8" t="s">
        <v>21</v>
      </c>
      <c r="J101" s="8" t="s">
        <v>21</v>
      </c>
      <c r="K101" s="321">
        <v>1634</v>
      </c>
      <c r="L101" s="45">
        <f t="shared" si="16"/>
        <v>1.6595066166986583</v>
      </c>
      <c r="M101" s="321">
        <v>3666.7090117912539</v>
      </c>
      <c r="N101" s="149">
        <f t="shared" si="17"/>
        <v>1.0525022274098341</v>
      </c>
      <c r="O101" s="8" t="s">
        <v>21</v>
      </c>
      <c r="P101" s="8" t="s">
        <v>21</v>
      </c>
      <c r="Q101" s="191" t="s">
        <v>112</v>
      </c>
    </row>
    <row r="102" spans="2:17" ht="15.75" thickBot="1" x14ac:dyDescent="0.3">
      <c r="B102" s="163" t="s">
        <v>163</v>
      </c>
      <c r="C102" s="8" t="s">
        <v>21</v>
      </c>
      <c r="D102" s="8" t="s">
        <v>21</v>
      </c>
      <c r="E102" s="321">
        <v>27004</v>
      </c>
      <c r="F102" s="45">
        <f t="shared" si="14"/>
        <v>13.22999137728306</v>
      </c>
      <c r="G102" s="322">
        <v>232756</v>
      </c>
      <c r="H102" s="149">
        <f t="shared" si="15"/>
        <v>4.677473646556896</v>
      </c>
      <c r="I102" s="8" t="s">
        <v>21</v>
      </c>
      <c r="J102" s="8" t="s">
        <v>21</v>
      </c>
      <c r="K102" s="321">
        <v>2379</v>
      </c>
      <c r="L102" s="45">
        <f t="shared" si="16"/>
        <v>2.4161360104810945</v>
      </c>
      <c r="M102" s="321">
        <v>5153.0479377982629</v>
      </c>
      <c r="N102" s="149">
        <f t="shared" si="17"/>
        <v>1.4791450357913183</v>
      </c>
      <c r="O102" s="8" t="s">
        <v>21</v>
      </c>
      <c r="P102" s="8" t="s">
        <v>21</v>
      </c>
      <c r="Q102" s="191" t="s">
        <v>164</v>
      </c>
    </row>
    <row r="103" spans="2:17" ht="23.25" thickBot="1" x14ac:dyDescent="0.3">
      <c r="B103" s="163" t="s">
        <v>341</v>
      </c>
      <c r="C103" s="8"/>
      <c r="D103" s="8"/>
      <c r="E103" s="20">
        <v>10275</v>
      </c>
      <c r="F103" s="45">
        <f t="shared" si="14"/>
        <v>5.0340009406600297</v>
      </c>
      <c r="G103" s="20">
        <v>218416</v>
      </c>
      <c r="H103" s="149">
        <f t="shared" si="15"/>
        <v>4.3892964477236713</v>
      </c>
      <c r="I103" s="8"/>
      <c r="J103" s="8"/>
      <c r="K103" s="20">
        <v>4944</v>
      </c>
      <c r="L103" s="45">
        <f t="shared" si="16"/>
        <v>5.0211754669266622</v>
      </c>
      <c r="M103" s="20">
        <v>8619.5395722670055</v>
      </c>
      <c r="N103" s="149">
        <f t="shared" si="17"/>
        <v>2.4741763172055897</v>
      </c>
      <c r="O103" s="8"/>
      <c r="P103" s="8"/>
      <c r="Q103" s="191" t="s">
        <v>342</v>
      </c>
    </row>
    <row r="104" spans="2:17" ht="23.25" thickBot="1" x14ac:dyDescent="0.3">
      <c r="B104" s="163" t="s">
        <v>113</v>
      </c>
      <c r="C104" s="8" t="s">
        <v>21</v>
      </c>
      <c r="D104" s="8" t="s">
        <v>21</v>
      </c>
      <c r="E104" s="321">
        <v>4557</v>
      </c>
      <c r="F104" s="45">
        <f t="shared" si="14"/>
        <v>2.2325977894489299</v>
      </c>
      <c r="G104" s="322">
        <v>30229</v>
      </c>
      <c r="H104" s="149">
        <f t="shared" si="15"/>
        <v>0.60748316203134778</v>
      </c>
      <c r="I104" s="8" t="s">
        <v>21</v>
      </c>
      <c r="J104" s="8" t="s">
        <v>21</v>
      </c>
      <c r="K104" s="321">
        <v>951</v>
      </c>
      <c r="L104" s="45">
        <f t="shared" si="16"/>
        <v>0.96584503823771362</v>
      </c>
      <c r="M104" s="321">
        <v>364.32638846096495</v>
      </c>
      <c r="N104" s="149">
        <f t="shared" si="17"/>
        <v>0.10457724736984833</v>
      </c>
      <c r="O104" s="8" t="s">
        <v>21</v>
      </c>
      <c r="P104" s="8" t="s">
        <v>21</v>
      </c>
      <c r="Q104" s="191" t="s">
        <v>114</v>
      </c>
    </row>
    <row r="105" spans="2:17" x14ac:dyDescent="0.25">
      <c r="B105" s="192" t="s">
        <v>115</v>
      </c>
      <c r="C105" s="8" t="s">
        <v>21</v>
      </c>
      <c r="D105" s="8" t="s">
        <v>21</v>
      </c>
      <c r="E105" s="321">
        <v>11589</v>
      </c>
      <c r="F105" s="45">
        <f t="shared" si="14"/>
        <v>5.6777651485458964</v>
      </c>
      <c r="G105" s="322">
        <v>94984</v>
      </c>
      <c r="H105" s="149">
        <f t="shared" si="15"/>
        <v>1.9088021655491596</v>
      </c>
      <c r="I105" s="8" t="s">
        <v>21</v>
      </c>
      <c r="J105" s="8" t="s">
        <v>21</v>
      </c>
      <c r="K105" s="321">
        <v>3258</v>
      </c>
      <c r="L105" s="45">
        <f t="shared" si="16"/>
        <v>3.3088571341519151</v>
      </c>
      <c r="M105" s="321">
        <v>11314.989442345815</v>
      </c>
      <c r="N105" s="149">
        <f t="shared" si="17"/>
        <v>3.2478856524723079</v>
      </c>
      <c r="O105" s="8" t="s">
        <v>21</v>
      </c>
      <c r="P105" s="8" t="s">
        <v>21</v>
      </c>
      <c r="Q105" s="193" t="s">
        <v>116</v>
      </c>
    </row>
    <row r="106" spans="2:17" x14ac:dyDescent="0.25">
      <c r="B106" s="194" t="s">
        <v>117</v>
      </c>
      <c r="C106" s="8" t="s">
        <v>21</v>
      </c>
      <c r="D106" s="8" t="s">
        <v>21</v>
      </c>
      <c r="E106" s="321">
        <v>1959</v>
      </c>
      <c r="F106" s="45">
        <f t="shared" si="14"/>
        <v>0.95976718664262761</v>
      </c>
      <c r="G106" s="322">
        <v>68221</v>
      </c>
      <c r="H106" s="149">
        <f t="shared" si="15"/>
        <v>1.3709718745886592</v>
      </c>
      <c r="I106" s="8" t="s">
        <v>21</v>
      </c>
      <c r="J106" s="8" t="s">
        <v>21</v>
      </c>
      <c r="K106" s="321">
        <v>956</v>
      </c>
      <c r="L106" s="45">
        <f t="shared" si="16"/>
        <v>0.97092308786041448</v>
      </c>
      <c r="M106" s="321">
        <v>1630.7578241466963</v>
      </c>
      <c r="N106" s="149">
        <f t="shared" si="17"/>
        <v>0.46809720563070573</v>
      </c>
      <c r="O106" s="8" t="s">
        <v>21</v>
      </c>
      <c r="P106" s="8" t="s">
        <v>21</v>
      </c>
      <c r="Q106" s="195" t="s">
        <v>118</v>
      </c>
    </row>
    <row r="107" spans="2:17" ht="22.5" x14ac:dyDescent="0.25">
      <c r="B107" s="194" t="s">
        <v>119</v>
      </c>
      <c r="C107" s="8" t="s">
        <v>21</v>
      </c>
      <c r="D107" s="8" t="s">
        <v>21</v>
      </c>
      <c r="E107" s="321">
        <v>4725</v>
      </c>
      <c r="F107" s="45">
        <f t="shared" si="14"/>
        <v>2.3149055420553419</v>
      </c>
      <c r="G107" s="322">
        <v>49146</v>
      </c>
      <c r="H107" s="149">
        <f t="shared" si="15"/>
        <v>0.98763993123135463</v>
      </c>
      <c r="I107" s="8" t="s">
        <v>21</v>
      </c>
      <c r="J107" s="8" t="s">
        <v>21</v>
      </c>
      <c r="K107" s="321">
        <v>452</v>
      </c>
      <c r="L107" s="45">
        <f t="shared" si="16"/>
        <v>0.45905568589216256</v>
      </c>
      <c r="M107" s="321">
        <v>2248.89286653518</v>
      </c>
      <c r="N107" s="149">
        <f t="shared" si="17"/>
        <v>0.64552838625120634</v>
      </c>
      <c r="O107" s="8" t="s">
        <v>21</v>
      </c>
      <c r="P107" s="8" t="s">
        <v>21</v>
      </c>
      <c r="Q107" s="195" t="s">
        <v>120</v>
      </c>
    </row>
    <row r="108" spans="2:17" ht="22.5" x14ac:dyDescent="0.25">
      <c r="B108" s="194" t="s">
        <v>162</v>
      </c>
      <c r="C108" s="8" t="s">
        <v>21</v>
      </c>
      <c r="D108" s="8" t="s">
        <v>21</v>
      </c>
      <c r="E108" s="321">
        <v>4775</v>
      </c>
      <c r="F108" s="45">
        <f t="shared" si="14"/>
        <v>2.3394018969977268</v>
      </c>
      <c r="G108" s="322">
        <v>116527</v>
      </c>
      <c r="H108" s="149">
        <f t="shared" si="15"/>
        <v>2.341731133085013</v>
      </c>
      <c r="I108" s="8" t="s">
        <v>21</v>
      </c>
      <c r="J108" s="8" t="s">
        <v>21</v>
      </c>
      <c r="K108" s="321">
        <v>1200</v>
      </c>
      <c r="L108" s="45">
        <f t="shared" si="16"/>
        <v>1.2187319094482192</v>
      </c>
      <c r="M108" s="321">
        <v>854.24592681558033</v>
      </c>
      <c r="N108" s="149">
        <f t="shared" si="17"/>
        <v>0.2452050974969382</v>
      </c>
      <c r="O108" s="8" t="s">
        <v>21</v>
      </c>
      <c r="P108" s="8" t="s">
        <v>21</v>
      </c>
      <c r="Q108" s="195" t="s">
        <v>121</v>
      </c>
    </row>
    <row r="109" spans="2:17" x14ac:dyDescent="0.25">
      <c r="B109" s="194" t="s">
        <v>161</v>
      </c>
      <c r="C109" s="8" t="s">
        <v>21</v>
      </c>
      <c r="D109" s="8" t="s">
        <v>21</v>
      </c>
      <c r="E109" s="321">
        <v>63482</v>
      </c>
      <c r="F109" s="45">
        <f t="shared" si="14"/>
        <v>31.10155208904915</v>
      </c>
      <c r="G109" s="322">
        <v>1765115</v>
      </c>
      <c r="H109" s="149">
        <f t="shared" si="15"/>
        <v>35.471819826953009</v>
      </c>
      <c r="I109" s="8" t="s">
        <v>21</v>
      </c>
      <c r="J109" s="8" t="s">
        <v>21</v>
      </c>
      <c r="K109" s="321">
        <v>50551</v>
      </c>
      <c r="L109" s="45">
        <f t="shared" si="16"/>
        <v>51.340097295430773</v>
      </c>
      <c r="M109" s="321">
        <v>210653.88464797765</v>
      </c>
      <c r="N109" s="149">
        <f t="shared" si="17"/>
        <v>60.466669727963932</v>
      </c>
      <c r="O109" s="8" t="s">
        <v>21</v>
      </c>
      <c r="P109" s="8" t="s">
        <v>21</v>
      </c>
      <c r="Q109" s="195" t="s">
        <v>165</v>
      </c>
    </row>
    <row r="110" spans="2:17" x14ac:dyDescent="0.25">
      <c r="B110" s="194" t="s">
        <v>122</v>
      </c>
      <c r="C110" s="8" t="s">
        <v>21</v>
      </c>
      <c r="D110" s="8" t="s">
        <v>21</v>
      </c>
      <c r="E110" s="321">
        <v>20430</v>
      </c>
      <c r="F110" s="45">
        <f t="shared" si="14"/>
        <v>10.009210629458337</v>
      </c>
      <c r="G110" s="322">
        <v>1223649</v>
      </c>
      <c r="H110" s="149">
        <f t="shared" si="15"/>
        <v>24.590497989893702</v>
      </c>
      <c r="I110" s="8" t="s">
        <v>21</v>
      </c>
      <c r="J110" s="8" t="s">
        <v>21</v>
      </c>
      <c r="K110" s="321">
        <v>11776</v>
      </c>
      <c r="L110" s="45">
        <f t="shared" si="16"/>
        <v>11.95982247138519</v>
      </c>
      <c r="M110" s="321">
        <v>66314.44017577864</v>
      </c>
      <c r="N110" s="149">
        <f t="shared" si="17"/>
        <v>19.035079077722216</v>
      </c>
      <c r="O110" s="8" t="s">
        <v>21</v>
      </c>
      <c r="P110" s="8" t="s">
        <v>21</v>
      </c>
      <c r="Q110" s="195" t="s">
        <v>123</v>
      </c>
    </row>
    <row r="111" spans="2:17" x14ac:dyDescent="0.25">
      <c r="B111" s="194" t="s">
        <v>160</v>
      </c>
      <c r="C111" s="8" t="s">
        <v>21</v>
      </c>
      <c r="D111" s="8" t="s">
        <v>21</v>
      </c>
      <c r="E111" s="321">
        <v>1279</v>
      </c>
      <c r="F111" s="45">
        <f t="shared" si="14"/>
        <v>0.62661675942619732</v>
      </c>
      <c r="G111" s="322">
        <v>352420</v>
      </c>
      <c r="H111" s="149">
        <f t="shared" si="15"/>
        <v>7.0822460538915468</v>
      </c>
      <c r="I111" s="8" t="s">
        <v>21</v>
      </c>
      <c r="J111" s="8" t="s">
        <v>21</v>
      </c>
      <c r="K111" s="321">
        <v>5139</v>
      </c>
      <c r="L111" s="45">
        <f t="shared" si="16"/>
        <v>5.2192194022119986</v>
      </c>
      <c r="M111" s="321">
        <v>14166.047480401199</v>
      </c>
      <c r="N111" s="149">
        <f t="shared" si="17"/>
        <v>4.066261183739809</v>
      </c>
      <c r="O111" s="8" t="s">
        <v>21</v>
      </c>
      <c r="P111" s="8" t="s">
        <v>21</v>
      </c>
      <c r="Q111" s="195" t="s">
        <v>166</v>
      </c>
    </row>
    <row r="112" spans="2:17" x14ac:dyDescent="0.25">
      <c r="B112" s="194" t="s">
        <v>124</v>
      </c>
      <c r="C112" s="8" t="s">
        <v>21</v>
      </c>
      <c r="D112" s="8" t="s">
        <v>21</v>
      </c>
      <c r="E112" s="321">
        <v>313</v>
      </c>
      <c r="F112" s="45">
        <f t="shared" si="14"/>
        <v>0.15334718193932745</v>
      </c>
      <c r="G112" s="322">
        <v>4714</v>
      </c>
      <c r="H112" s="149">
        <f t="shared" si="15"/>
        <v>9.4732727705705566E-2</v>
      </c>
      <c r="I112" s="8" t="s">
        <v>21</v>
      </c>
      <c r="J112" s="8" t="s">
        <v>21</v>
      </c>
      <c r="K112" s="321">
        <v>966</v>
      </c>
      <c r="L112" s="45">
        <f t="shared" si="16"/>
        <v>0.98107918710581643</v>
      </c>
      <c r="M112" s="321">
        <v>353.147695388177</v>
      </c>
      <c r="N112" s="149">
        <f t="shared" si="17"/>
        <v>0.10136848460170805</v>
      </c>
      <c r="O112" s="8" t="s">
        <v>21</v>
      </c>
      <c r="P112" s="8" t="s">
        <v>21</v>
      </c>
      <c r="Q112" s="195" t="s">
        <v>125</v>
      </c>
    </row>
    <row r="113" spans="2:19" x14ac:dyDescent="0.25">
      <c r="B113" s="194" t="s">
        <v>126</v>
      </c>
      <c r="C113" s="8" t="s">
        <v>21</v>
      </c>
      <c r="D113" s="8" t="s">
        <v>21</v>
      </c>
      <c r="E113" s="321">
        <v>2293</v>
      </c>
      <c r="F113" s="45">
        <f t="shared" si="14"/>
        <v>1.1234028376577565</v>
      </c>
      <c r="G113" s="322">
        <v>53318</v>
      </c>
      <c r="H113" s="149">
        <f t="shared" si="15"/>
        <v>1.0714806058151907</v>
      </c>
      <c r="I113" s="8" t="s">
        <v>21</v>
      </c>
      <c r="J113" s="8" t="s">
        <v>21</v>
      </c>
      <c r="K113" s="321">
        <v>328</v>
      </c>
      <c r="L113" s="45">
        <f t="shared" si="16"/>
        <v>0.33312005524917992</v>
      </c>
      <c r="M113" s="321">
        <v>906.61091749382717</v>
      </c>
      <c r="N113" s="149">
        <f t="shared" si="17"/>
        <v>0.26023608827093087</v>
      </c>
      <c r="O113" s="8" t="s">
        <v>21</v>
      </c>
      <c r="P113" s="8" t="s">
        <v>21</v>
      </c>
      <c r="Q113" s="195" t="s">
        <v>127</v>
      </c>
    </row>
    <row r="114" spans="2:19" ht="22.5" x14ac:dyDescent="0.25">
      <c r="B114" s="194" t="s">
        <v>159</v>
      </c>
      <c r="C114" s="8" t="s">
        <v>21</v>
      </c>
      <c r="D114" s="8" t="s">
        <v>21</v>
      </c>
      <c r="E114" s="324">
        <v>310</v>
      </c>
      <c r="F114" s="45">
        <f t="shared" si="14"/>
        <v>0.15187740064278435</v>
      </c>
      <c r="G114" s="322">
        <v>6599</v>
      </c>
      <c r="H114" s="149">
        <f t="shared" si="15"/>
        <v>0.13261376116460566</v>
      </c>
      <c r="I114" s="8" t="s">
        <v>21</v>
      </c>
      <c r="J114" s="8" t="s">
        <v>21</v>
      </c>
      <c r="K114" s="323" t="s">
        <v>168</v>
      </c>
      <c r="L114" s="323" t="s">
        <v>168</v>
      </c>
      <c r="M114" s="323" t="s">
        <v>168</v>
      </c>
      <c r="N114" s="323" t="s">
        <v>168</v>
      </c>
      <c r="O114" s="8" t="s">
        <v>21</v>
      </c>
      <c r="P114" s="8" t="s">
        <v>21</v>
      </c>
      <c r="Q114" s="195" t="s">
        <v>216</v>
      </c>
    </row>
    <row r="115" spans="2:19" ht="22.5" x14ac:dyDescent="0.25">
      <c r="B115" s="273" t="s">
        <v>128</v>
      </c>
      <c r="C115" s="8" t="s">
        <v>21</v>
      </c>
      <c r="D115" s="8" t="s">
        <v>21</v>
      </c>
      <c r="E115" s="151" t="s">
        <v>168</v>
      </c>
      <c r="F115" s="151" t="s">
        <v>168</v>
      </c>
      <c r="G115" s="132">
        <v>1982</v>
      </c>
      <c r="H115" s="149">
        <f t="shared" si="15"/>
        <v>3.9830349239013241E-2</v>
      </c>
      <c r="I115" s="8" t="s">
        <v>21</v>
      </c>
      <c r="J115" s="8" t="s">
        <v>21</v>
      </c>
      <c r="K115" s="23">
        <v>102</v>
      </c>
      <c r="L115" s="45">
        <f t="shared" si="16"/>
        <v>0.10359221230309863</v>
      </c>
      <c r="M115" s="23">
        <v>51.418655475845917</v>
      </c>
      <c r="N115" s="149">
        <f t="shared" si="17"/>
        <v>1.4759352117857028E-2</v>
      </c>
      <c r="O115" s="8" t="s">
        <v>21</v>
      </c>
      <c r="P115" s="8" t="s">
        <v>21</v>
      </c>
      <c r="Q115" s="274" t="s">
        <v>167</v>
      </c>
    </row>
    <row r="116" spans="2:19" ht="15.75" thickBot="1" x14ac:dyDescent="0.3">
      <c r="B116" s="275" t="s">
        <v>299</v>
      </c>
      <c r="C116" s="116" t="s">
        <v>21</v>
      </c>
      <c r="D116" s="116" t="s">
        <v>21</v>
      </c>
      <c r="E116" s="278">
        <v>10660</v>
      </c>
      <c r="F116" s="45">
        <f t="shared" si="14"/>
        <v>5.2226228737163911</v>
      </c>
      <c r="G116" s="179" t="s">
        <v>168</v>
      </c>
      <c r="H116" s="211" t="s">
        <v>168</v>
      </c>
      <c r="I116" s="116" t="s">
        <v>21</v>
      </c>
      <c r="J116" s="116" t="s">
        <v>21</v>
      </c>
      <c r="K116" s="179" t="s">
        <v>168</v>
      </c>
      <c r="L116" s="211" t="s">
        <v>168</v>
      </c>
      <c r="M116" s="179" t="s">
        <v>168</v>
      </c>
      <c r="N116" s="211" t="s">
        <v>168</v>
      </c>
      <c r="O116" s="116" t="s">
        <v>21</v>
      </c>
      <c r="P116" s="116" t="s">
        <v>21</v>
      </c>
      <c r="Q116" s="261" t="s">
        <v>300</v>
      </c>
    </row>
    <row r="117" spans="2:19" ht="23.25" customHeight="1" x14ac:dyDescent="0.25">
      <c r="B117" s="390"/>
      <c r="C117" s="390"/>
      <c r="D117" s="390"/>
      <c r="E117" s="390"/>
      <c r="F117" s="390"/>
      <c r="G117" s="390"/>
      <c r="H117" s="390"/>
      <c r="I117" s="20"/>
      <c r="J117" s="387"/>
      <c r="K117" s="387"/>
      <c r="L117" s="387"/>
      <c r="M117" s="387"/>
      <c r="N117" s="387"/>
      <c r="O117" s="387"/>
      <c r="P117" s="387"/>
      <c r="Q117" s="387"/>
    </row>
    <row r="118" spans="2:19" s="134" customFormat="1" ht="21" x14ac:dyDescent="0.3">
      <c r="B118" s="374" t="s">
        <v>219</v>
      </c>
      <c r="C118" s="374"/>
      <c r="D118" s="374"/>
      <c r="E118" s="374"/>
      <c r="F118" s="374"/>
      <c r="G118" s="374"/>
      <c r="H118" s="374"/>
      <c r="I118" s="374"/>
      <c r="J118" s="374"/>
      <c r="K118" s="374"/>
      <c r="L118" s="374"/>
      <c r="M118" s="374"/>
      <c r="N118" s="374"/>
      <c r="O118" s="374"/>
      <c r="P118" s="374"/>
      <c r="Q118" s="374"/>
      <c r="R118" s="133"/>
      <c r="S118" s="133"/>
    </row>
    <row r="119" spans="2:19" s="134" customFormat="1" ht="18.75" x14ac:dyDescent="0.3">
      <c r="B119" s="373" t="s">
        <v>220</v>
      </c>
      <c r="C119" s="373"/>
      <c r="D119" s="373"/>
      <c r="E119" s="373"/>
      <c r="F119" s="373"/>
      <c r="G119" s="373"/>
      <c r="H119" s="373"/>
      <c r="I119" s="373"/>
      <c r="J119" s="373"/>
      <c r="K119" s="373"/>
      <c r="L119" s="373"/>
      <c r="M119" s="373"/>
      <c r="N119" s="373"/>
      <c r="O119" s="373"/>
      <c r="P119" s="373"/>
      <c r="Q119" s="373"/>
      <c r="R119" s="133"/>
      <c r="S119" s="133"/>
    </row>
    <row r="120" spans="2:19" x14ac:dyDescent="0.25">
      <c r="B120" s="118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8"/>
      <c r="R120" s="1"/>
    </row>
    <row r="121" spans="2:19" ht="15.75" customHeight="1" x14ac:dyDescent="0.25">
      <c r="B121" s="8"/>
      <c r="C121" s="120"/>
      <c r="D121" s="120"/>
      <c r="E121" s="120"/>
      <c r="F121" s="120"/>
      <c r="G121" s="351" t="s">
        <v>155</v>
      </c>
      <c r="H121" s="351"/>
      <c r="I121" s="351"/>
      <c r="J121" s="351"/>
      <c r="K121" s="351"/>
      <c r="L121" s="351"/>
      <c r="M121" s="351"/>
      <c r="N121" s="120"/>
      <c r="O121" s="120"/>
      <c r="P121" s="120"/>
      <c r="Q121" s="121"/>
    </row>
    <row r="122" spans="2:19" ht="37.5" customHeight="1" x14ac:dyDescent="0.25">
      <c r="B122" s="379" t="s">
        <v>4</v>
      </c>
      <c r="C122" s="381" t="s">
        <v>5</v>
      </c>
      <c r="D122" s="381"/>
      <c r="E122" s="381" t="s">
        <v>6</v>
      </c>
      <c r="F122" s="381"/>
      <c r="G122" s="381" t="s">
        <v>7</v>
      </c>
      <c r="H122" s="381"/>
      <c r="I122" s="394" t="s">
        <v>8</v>
      </c>
      <c r="J122" s="395"/>
      <c r="K122" s="381" t="s">
        <v>9</v>
      </c>
      <c r="L122" s="381"/>
      <c r="M122" s="381" t="s">
        <v>10</v>
      </c>
      <c r="N122" s="381"/>
      <c r="O122" s="384" t="s">
        <v>11</v>
      </c>
      <c r="P122" s="384"/>
      <c r="Q122" s="380" t="s">
        <v>12</v>
      </c>
    </row>
    <row r="123" spans="2:19" ht="15.75" x14ac:dyDescent="0.25">
      <c r="B123" s="379"/>
      <c r="C123" s="382" t="s">
        <v>13</v>
      </c>
      <c r="D123" s="382"/>
      <c r="E123" s="382" t="s">
        <v>14</v>
      </c>
      <c r="F123" s="382"/>
      <c r="G123" s="382" t="s">
        <v>15</v>
      </c>
      <c r="H123" s="382"/>
      <c r="I123" s="392" t="s">
        <v>16</v>
      </c>
      <c r="J123" s="393"/>
      <c r="K123" s="382" t="s">
        <v>17</v>
      </c>
      <c r="L123" s="382"/>
      <c r="M123" s="382" t="s">
        <v>18</v>
      </c>
      <c r="N123" s="382"/>
      <c r="O123" s="384" t="s">
        <v>19</v>
      </c>
      <c r="P123" s="384"/>
      <c r="Q123" s="380"/>
    </row>
    <row r="124" spans="2:19" ht="22.5" x14ac:dyDescent="0.25">
      <c r="B124" s="379"/>
      <c r="C124" s="305" t="s">
        <v>153</v>
      </c>
      <c r="D124" s="306" t="s">
        <v>3</v>
      </c>
      <c r="E124" s="305" t="s">
        <v>153</v>
      </c>
      <c r="F124" s="306" t="s">
        <v>3</v>
      </c>
      <c r="G124" s="305" t="s">
        <v>153</v>
      </c>
      <c r="H124" s="306" t="s">
        <v>3</v>
      </c>
      <c r="I124" s="305" t="s">
        <v>153</v>
      </c>
      <c r="J124" s="306" t="s">
        <v>3</v>
      </c>
      <c r="K124" s="305" t="s">
        <v>153</v>
      </c>
      <c r="L124" s="306" t="s">
        <v>3</v>
      </c>
      <c r="M124" s="305" t="s">
        <v>153</v>
      </c>
      <c r="N124" s="306" t="s">
        <v>3</v>
      </c>
      <c r="O124" s="305" t="s">
        <v>153</v>
      </c>
      <c r="P124" s="306" t="s">
        <v>3</v>
      </c>
      <c r="Q124" s="380"/>
    </row>
    <row r="125" spans="2:19" ht="24.95" customHeight="1" thickBot="1" x14ac:dyDescent="0.3">
      <c r="B125" s="86" t="s">
        <v>20</v>
      </c>
      <c r="C125" s="60" t="s">
        <v>21</v>
      </c>
      <c r="D125" s="60" t="s">
        <v>21</v>
      </c>
      <c r="E125" s="123">
        <f>SUM(E126:E145)</f>
        <v>139925</v>
      </c>
      <c r="F125" s="124">
        <f>SUM(F126:F145)</f>
        <v>100</v>
      </c>
      <c r="G125" s="123">
        <f>SUM(G126:G144)</f>
        <v>4159744</v>
      </c>
      <c r="H125" s="124">
        <f>SUM(H126:H144)</f>
        <v>99.999999999999986</v>
      </c>
      <c r="I125" s="60" t="s">
        <v>21</v>
      </c>
      <c r="J125" s="60" t="s">
        <v>21</v>
      </c>
      <c r="K125" s="123">
        <f>SUM(K126:K144)</f>
        <v>64141</v>
      </c>
      <c r="L125" s="124">
        <f>SUM(L126:L144)</f>
        <v>100</v>
      </c>
      <c r="M125" s="123">
        <f>SUM(M126:M144)</f>
        <v>198143.39705931739</v>
      </c>
      <c r="N125" s="124">
        <f>SUM(N126:N144)</f>
        <v>99.999999999999986</v>
      </c>
      <c r="O125" s="60" t="s">
        <v>21</v>
      </c>
      <c r="P125" s="60" t="s">
        <v>21</v>
      </c>
      <c r="Q125" s="138" t="s">
        <v>22</v>
      </c>
    </row>
    <row r="126" spans="2:19" ht="15.75" thickBot="1" x14ac:dyDescent="0.3">
      <c r="B126" s="163" t="s">
        <v>105</v>
      </c>
      <c r="C126" s="8" t="s">
        <v>21</v>
      </c>
      <c r="D126" s="8" t="s">
        <v>21</v>
      </c>
      <c r="E126" s="20">
        <v>1260</v>
      </c>
      <c r="F126" s="45">
        <f>+E126/$E$125*100</f>
        <v>0.90048240128640344</v>
      </c>
      <c r="G126" s="132">
        <v>232948</v>
      </c>
      <c r="H126" s="45">
        <f>+G126/$G$125*100</f>
        <v>5.6000561573019878</v>
      </c>
      <c r="I126" s="8" t="s">
        <v>21</v>
      </c>
      <c r="J126" s="8" t="s">
        <v>21</v>
      </c>
      <c r="K126" s="23">
        <v>48</v>
      </c>
      <c r="L126" s="149">
        <f>+K126/$K$125*100</f>
        <v>7.4835128856737501E-2</v>
      </c>
      <c r="M126" s="23">
        <v>124.91661841595109</v>
      </c>
      <c r="N126" s="149">
        <f>+M126/$M$125*100</f>
        <v>6.304354334782869E-2</v>
      </c>
      <c r="O126" s="8" t="s">
        <v>21</v>
      </c>
      <c r="P126" s="8" t="s">
        <v>21</v>
      </c>
      <c r="Q126" s="191" t="s">
        <v>106</v>
      </c>
    </row>
    <row r="127" spans="2:19" ht="15.75" thickBot="1" x14ac:dyDescent="0.3">
      <c r="B127" s="163" t="s">
        <v>107</v>
      </c>
      <c r="C127" s="8" t="s">
        <v>21</v>
      </c>
      <c r="D127" s="8" t="s">
        <v>21</v>
      </c>
      <c r="E127" s="20">
        <v>335</v>
      </c>
      <c r="F127" s="45">
        <f t="shared" ref="F127:F143" si="18">+E127/$E$125*100</f>
        <v>0.23941397177059137</v>
      </c>
      <c r="G127" s="132">
        <v>96749</v>
      </c>
      <c r="H127" s="45">
        <f t="shared" ref="H127:H144" si="19">+G127/$G$125*100</f>
        <v>2.3258402440150165</v>
      </c>
      <c r="I127" s="8" t="s">
        <v>21</v>
      </c>
      <c r="J127" s="8" t="s">
        <v>21</v>
      </c>
      <c r="K127" s="23">
        <v>7737</v>
      </c>
      <c r="L127" s="149">
        <f t="shared" ref="L127:L142" si="20">+K127/$K$125*100</f>
        <v>12.062487332595376</v>
      </c>
      <c r="M127" s="23">
        <v>11056.770054407471</v>
      </c>
      <c r="N127" s="149">
        <f t="shared" ref="N127:N142" si="21">+M127/$M$125*100</f>
        <v>5.5801859756635999</v>
      </c>
      <c r="O127" s="8" t="s">
        <v>21</v>
      </c>
      <c r="P127" s="8" t="s">
        <v>21</v>
      </c>
      <c r="Q127" s="191" t="s">
        <v>108</v>
      </c>
    </row>
    <row r="128" spans="2:19" ht="15.75" thickBot="1" x14ac:dyDescent="0.3">
      <c r="B128" s="163" t="s">
        <v>109</v>
      </c>
      <c r="C128" s="8" t="s">
        <v>21</v>
      </c>
      <c r="D128" s="8" t="s">
        <v>21</v>
      </c>
      <c r="E128" s="20">
        <v>16424</v>
      </c>
      <c r="F128" s="45">
        <f t="shared" si="18"/>
        <v>11.737716633911024</v>
      </c>
      <c r="G128" s="132">
        <v>173634</v>
      </c>
      <c r="H128" s="45">
        <f t="shared" si="19"/>
        <v>4.1741511016062525</v>
      </c>
      <c r="I128" s="8" t="s">
        <v>21</v>
      </c>
      <c r="J128" s="8" t="s">
        <v>21</v>
      </c>
      <c r="K128" s="23">
        <v>1393</v>
      </c>
      <c r="L128" s="149">
        <f t="shared" si="20"/>
        <v>2.171777802029903</v>
      </c>
      <c r="M128" s="23">
        <v>6508.2323560134182</v>
      </c>
      <c r="N128" s="149">
        <f t="shared" si="21"/>
        <v>3.284607235266626</v>
      </c>
      <c r="O128" s="8" t="s">
        <v>21</v>
      </c>
      <c r="P128" s="8" t="s">
        <v>21</v>
      </c>
      <c r="Q128" s="191" t="s">
        <v>110</v>
      </c>
    </row>
    <row r="129" spans="2:17" ht="23.25" thickBot="1" x14ac:dyDescent="0.3">
      <c r="B129" s="163" t="s">
        <v>339</v>
      </c>
      <c r="C129" s="8" t="s">
        <v>21</v>
      </c>
      <c r="D129" s="8" t="s">
        <v>21</v>
      </c>
      <c r="E129" s="20">
        <v>585</v>
      </c>
      <c r="F129" s="45">
        <f t="shared" si="18"/>
        <v>0.418081114882973</v>
      </c>
      <c r="G129" s="20">
        <v>105265</v>
      </c>
      <c r="H129" s="45">
        <f t="shared" si="19"/>
        <v>2.5305643808849774</v>
      </c>
      <c r="I129" s="8" t="s">
        <v>21</v>
      </c>
      <c r="J129" s="8" t="s">
        <v>21</v>
      </c>
      <c r="K129" s="20">
        <v>1483</v>
      </c>
      <c r="L129" s="149">
        <f t="shared" si="20"/>
        <v>2.3120936686362858</v>
      </c>
      <c r="M129" s="20">
        <v>1473.8462521808387</v>
      </c>
      <c r="N129" s="149">
        <f t="shared" si="21"/>
        <v>0.7438280932165604</v>
      </c>
      <c r="O129" s="8" t="s">
        <v>21</v>
      </c>
      <c r="P129" s="8" t="s">
        <v>21</v>
      </c>
      <c r="Q129" s="191" t="s">
        <v>340</v>
      </c>
    </row>
    <row r="130" spans="2:17" ht="15.75" thickBot="1" x14ac:dyDescent="0.3">
      <c r="B130" s="163" t="s">
        <v>111</v>
      </c>
      <c r="C130" s="8" t="s">
        <v>21</v>
      </c>
      <c r="D130" s="8" t="s">
        <v>21</v>
      </c>
      <c r="E130" s="20">
        <v>11100</v>
      </c>
      <c r="F130" s="45">
        <f t="shared" si="18"/>
        <v>7.9328211541897442</v>
      </c>
      <c r="G130" s="132">
        <v>122843</v>
      </c>
      <c r="H130" s="45">
        <f t="shared" si="19"/>
        <v>2.953138462366915</v>
      </c>
      <c r="I130" s="8" t="s">
        <v>21</v>
      </c>
      <c r="J130" s="8" t="s">
        <v>21</v>
      </c>
      <c r="K130" s="23">
        <v>1495</v>
      </c>
      <c r="L130" s="149">
        <f t="shared" si="20"/>
        <v>2.3308024508504701</v>
      </c>
      <c r="M130" s="23">
        <v>2620.5077388478171</v>
      </c>
      <c r="N130" s="149">
        <f t="shared" si="21"/>
        <v>1.3225309436192447</v>
      </c>
      <c r="O130" s="8" t="s">
        <v>21</v>
      </c>
      <c r="P130" s="8" t="s">
        <v>21</v>
      </c>
      <c r="Q130" s="191" t="s">
        <v>112</v>
      </c>
    </row>
    <row r="131" spans="2:17" ht="15.75" thickBot="1" x14ac:dyDescent="0.3">
      <c r="B131" s="163" t="s">
        <v>163</v>
      </c>
      <c r="C131" s="8" t="s">
        <v>21</v>
      </c>
      <c r="D131" s="8" t="s">
        <v>21</v>
      </c>
      <c r="E131" s="20">
        <v>18009</v>
      </c>
      <c r="F131" s="45">
        <f t="shared" si="18"/>
        <v>12.870466321243523</v>
      </c>
      <c r="G131" s="132">
        <v>211191</v>
      </c>
      <c r="H131" s="45">
        <f t="shared" si="19"/>
        <v>5.0770191627177059</v>
      </c>
      <c r="I131" s="8" t="s">
        <v>21</v>
      </c>
      <c r="J131" s="8" t="s">
        <v>21</v>
      </c>
      <c r="K131" s="23">
        <v>1302</v>
      </c>
      <c r="L131" s="149">
        <f t="shared" si="20"/>
        <v>2.0299028702390047</v>
      </c>
      <c r="M131" s="23">
        <v>2658.413600624775</v>
      </c>
      <c r="N131" s="149">
        <f t="shared" si="21"/>
        <v>1.3416614634041713</v>
      </c>
      <c r="O131" s="8" t="s">
        <v>21</v>
      </c>
      <c r="P131" s="8" t="s">
        <v>21</v>
      </c>
      <c r="Q131" s="191" t="s">
        <v>164</v>
      </c>
    </row>
    <row r="132" spans="2:17" ht="23.25" thickBot="1" x14ac:dyDescent="0.3">
      <c r="B132" s="163" t="s">
        <v>341</v>
      </c>
      <c r="C132" s="8" t="s">
        <v>21</v>
      </c>
      <c r="D132" s="8" t="s">
        <v>21</v>
      </c>
      <c r="E132" s="20">
        <v>8036</v>
      </c>
      <c r="F132" s="45">
        <f t="shared" si="18"/>
        <v>5.7430766482043953</v>
      </c>
      <c r="G132" s="20">
        <v>213025</v>
      </c>
      <c r="H132" s="45">
        <f t="shared" si="19"/>
        <v>5.1211084143639614</v>
      </c>
      <c r="I132" s="8" t="s">
        <v>21</v>
      </c>
      <c r="J132" s="8" t="s">
        <v>21</v>
      </c>
      <c r="K132" s="20">
        <v>3709</v>
      </c>
      <c r="L132" s="149">
        <f t="shared" si="20"/>
        <v>5.7825727693674871</v>
      </c>
      <c r="M132" s="20">
        <v>6868.2436018296085</v>
      </c>
      <c r="N132" s="149">
        <f t="shared" si="21"/>
        <v>3.4662995102347467</v>
      </c>
      <c r="O132" s="8" t="s">
        <v>21</v>
      </c>
      <c r="P132" s="8" t="s">
        <v>21</v>
      </c>
      <c r="Q132" s="191" t="s">
        <v>342</v>
      </c>
    </row>
    <row r="133" spans="2:17" ht="23.25" thickBot="1" x14ac:dyDescent="0.3">
      <c r="B133" s="163" t="s">
        <v>113</v>
      </c>
      <c r="C133" s="8" t="s">
        <v>21</v>
      </c>
      <c r="D133" s="8" t="s">
        <v>21</v>
      </c>
      <c r="E133" s="20">
        <v>2909</v>
      </c>
      <c r="F133" s="45">
        <f t="shared" si="18"/>
        <v>2.0789708772556725</v>
      </c>
      <c r="G133" s="132">
        <v>27132</v>
      </c>
      <c r="H133" s="45">
        <f t="shared" si="19"/>
        <v>0.65225167702627862</v>
      </c>
      <c r="I133" s="8" t="s">
        <v>21</v>
      </c>
      <c r="J133" s="8" t="s">
        <v>21</v>
      </c>
      <c r="K133" s="23">
        <v>482</v>
      </c>
      <c r="L133" s="149">
        <f t="shared" si="20"/>
        <v>0.75146941893640573</v>
      </c>
      <c r="M133" s="23">
        <v>131.19934023753041</v>
      </c>
      <c r="N133" s="149">
        <f t="shared" si="21"/>
        <v>6.6214338799416975E-2</v>
      </c>
      <c r="O133" s="8" t="s">
        <v>21</v>
      </c>
      <c r="P133" s="8" t="s">
        <v>21</v>
      </c>
      <c r="Q133" s="191" t="s">
        <v>114</v>
      </c>
    </row>
    <row r="134" spans="2:17" x14ac:dyDescent="0.25">
      <c r="B134" s="192" t="s">
        <v>115</v>
      </c>
      <c r="C134" s="8" t="s">
        <v>21</v>
      </c>
      <c r="D134" s="8" t="s">
        <v>21</v>
      </c>
      <c r="E134" s="20">
        <v>7283</v>
      </c>
      <c r="F134" s="45">
        <f t="shared" si="18"/>
        <v>5.2049312131499024</v>
      </c>
      <c r="G134" s="132">
        <v>83569</v>
      </c>
      <c r="H134" s="45">
        <f t="shared" si="19"/>
        <v>2.0089938226967816</v>
      </c>
      <c r="I134" s="8" t="s">
        <v>21</v>
      </c>
      <c r="J134" s="8" t="s">
        <v>21</v>
      </c>
      <c r="K134" s="23">
        <v>1577</v>
      </c>
      <c r="L134" s="149">
        <f t="shared" si="20"/>
        <v>2.45864579598073</v>
      </c>
      <c r="M134" s="23">
        <v>6921.307746923243</v>
      </c>
      <c r="N134" s="149">
        <f t="shared" si="21"/>
        <v>3.4930801882089662</v>
      </c>
      <c r="O134" s="8" t="s">
        <v>21</v>
      </c>
      <c r="P134" s="8" t="s">
        <v>21</v>
      </c>
      <c r="Q134" s="193" t="s">
        <v>116</v>
      </c>
    </row>
    <row r="135" spans="2:17" x14ac:dyDescent="0.25">
      <c r="B135" s="194" t="s">
        <v>117</v>
      </c>
      <c r="C135" s="8" t="s">
        <v>21</v>
      </c>
      <c r="D135" s="8" t="s">
        <v>21</v>
      </c>
      <c r="E135" s="20">
        <v>1351</v>
      </c>
      <c r="F135" s="45">
        <f t="shared" si="18"/>
        <v>0.96551724137931039</v>
      </c>
      <c r="G135" s="132">
        <v>67144</v>
      </c>
      <c r="H135" s="45">
        <f t="shared" si="19"/>
        <v>1.6141377930949596</v>
      </c>
      <c r="I135" s="8" t="s">
        <v>21</v>
      </c>
      <c r="J135" s="8" t="s">
        <v>21</v>
      </c>
      <c r="K135" s="23">
        <v>763</v>
      </c>
      <c r="L135" s="149">
        <f t="shared" si="20"/>
        <v>1.1895667357852233</v>
      </c>
      <c r="M135" s="23">
        <v>1293.6416362192851</v>
      </c>
      <c r="N135" s="149">
        <f t="shared" si="21"/>
        <v>0.65288152692366164</v>
      </c>
      <c r="O135" s="8" t="s">
        <v>21</v>
      </c>
      <c r="P135" s="8" t="s">
        <v>21</v>
      </c>
      <c r="Q135" s="195" t="s">
        <v>118</v>
      </c>
    </row>
    <row r="136" spans="2:17" ht="22.5" x14ac:dyDescent="0.25">
      <c r="B136" s="194" t="s">
        <v>119</v>
      </c>
      <c r="C136" s="8" t="s">
        <v>21</v>
      </c>
      <c r="D136" s="8" t="s">
        <v>21</v>
      </c>
      <c r="E136" s="20">
        <v>2420</v>
      </c>
      <c r="F136" s="45">
        <f t="shared" si="18"/>
        <v>1.7294979453278541</v>
      </c>
      <c r="G136" s="132">
        <v>45046</v>
      </c>
      <c r="H136" s="45">
        <f t="shared" si="19"/>
        <v>1.0829031786571481</v>
      </c>
      <c r="I136" s="8" t="s">
        <v>21</v>
      </c>
      <c r="J136" s="8" t="s">
        <v>21</v>
      </c>
      <c r="K136" s="23">
        <v>222</v>
      </c>
      <c r="L136" s="149">
        <f t="shared" si="20"/>
        <v>0.34611247096241093</v>
      </c>
      <c r="M136" s="23">
        <v>1483.2433771463261</v>
      </c>
      <c r="N136" s="149">
        <f t="shared" si="21"/>
        <v>0.74857068121341108</v>
      </c>
      <c r="O136" s="8" t="s">
        <v>21</v>
      </c>
      <c r="P136" s="8" t="s">
        <v>21</v>
      </c>
      <c r="Q136" s="195" t="s">
        <v>120</v>
      </c>
    </row>
    <row r="137" spans="2:17" ht="22.5" x14ac:dyDescent="0.25">
      <c r="B137" s="194" t="s">
        <v>162</v>
      </c>
      <c r="C137" s="8" t="s">
        <v>21</v>
      </c>
      <c r="D137" s="8" t="s">
        <v>21</v>
      </c>
      <c r="E137" s="20">
        <v>3384</v>
      </c>
      <c r="F137" s="45">
        <f t="shared" si="18"/>
        <v>2.4184384491691979</v>
      </c>
      <c r="G137" s="132">
        <v>109569</v>
      </c>
      <c r="H137" s="45">
        <f t="shared" si="19"/>
        <v>2.6340322866022525</v>
      </c>
      <c r="I137" s="8" t="s">
        <v>21</v>
      </c>
      <c r="J137" s="8" t="s">
        <v>21</v>
      </c>
      <c r="K137" s="23">
        <v>513</v>
      </c>
      <c r="L137" s="149">
        <f t="shared" si="20"/>
        <v>0.79980043965638192</v>
      </c>
      <c r="M137" s="23">
        <v>447.87117419463323</v>
      </c>
      <c r="N137" s="149">
        <f t="shared" si="21"/>
        <v>0.22603386276886928</v>
      </c>
      <c r="O137" s="8" t="s">
        <v>21</v>
      </c>
      <c r="P137" s="8" t="s">
        <v>21</v>
      </c>
      <c r="Q137" s="195" t="s">
        <v>121</v>
      </c>
    </row>
    <row r="138" spans="2:17" x14ac:dyDescent="0.25">
      <c r="B138" s="194" t="s">
        <v>161</v>
      </c>
      <c r="C138" s="8" t="s">
        <v>21</v>
      </c>
      <c r="D138" s="8" t="s">
        <v>21</v>
      </c>
      <c r="E138" s="20">
        <v>49590</v>
      </c>
      <c r="F138" s="45">
        <f t="shared" si="18"/>
        <v>35.440414507772019</v>
      </c>
      <c r="G138" s="132">
        <v>1715729</v>
      </c>
      <c r="H138" s="45">
        <f t="shared" si="19"/>
        <v>41.246023793771926</v>
      </c>
      <c r="I138" s="8" t="s">
        <v>21</v>
      </c>
      <c r="J138" s="8" t="s">
        <v>21</v>
      </c>
      <c r="K138" s="23">
        <v>38925</v>
      </c>
      <c r="L138" s="149">
        <f t="shared" si="20"/>
        <v>60.686612307260567</v>
      </c>
      <c r="M138" s="23">
        <v>138974.40738365651</v>
      </c>
      <c r="N138" s="149">
        <f t="shared" si="21"/>
        <v>70.138298548526606</v>
      </c>
      <c r="O138" s="8" t="s">
        <v>21</v>
      </c>
      <c r="P138" s="8" t="s">
        <v>21</v>
      </c>
      <c r="Q138" s="195" t="s">
        <v>165</v>
      </c>
    </row>
    <row r="139" spans="2:17" x14ac:dyDescent="0.25">
      <c r="B139" s="194" t="s">
        <v>122</v>
      </c>
      <c r="C139" s="8" t="s">
        <v>21</v>
      </c>
      <c r="D139" s="8" t="s">
        <v>21</v>
      </c>
      <c r="E139" s="20">
        <v>6760</v>
      </c>
      <c r="F139" s="45">
        <f t="shared" si="18"/>
        <v>4.8311595497587989</v>
      </c>
      <c r="G139" s="132">
        <v>654694</v>
      </c>
      <c r="H139" s="45">
        <f t="shared" si="19"/>
        <v>15.738805080312634</v>
      </c>
      <c r="I139" s="8" t="s">
        <v>21</v>
      </c>
      <c r="J139" s="8" t="s">
        <v>21</v>
      </c>
      <c r="K139" s="23">
        <v>2116</v>
      </c>
      <c r="L139" s="149">
        <f t="shared" si="20"/>
        <v>3.2989819304345116</v>
      </c>
      <c r="M139" s="23">
        <v>12370.895295431244</v>
      </c>
      <c r="N139" s="149">
        <f t="shared" si="21"/>
        <v>6.2434052706423619</v>
      </c>
      <c r="O139" s="8" t="s">
        <v>21</v>
      </c>
      <c r="P139" s="8" t="s">
        <v>21</v>
      </c>
      <c r="Q139" s="195" t="s">
        <v>123</v>
      </c>
    </row>
    <row r="140" spans="2:17" x14ac:dyDescent="0.25">
      <c r="B140" s="194" t="s">
        <v>160</v>
      </c>
      <c r="C140" s="8" t="s">
        <v>21</v>
      </c>
      <c r="D140" s="8" t="s">
        <v>21</v>
      </c>
      <c r="E140" s="20">
        <v>539</v>
      </c>
      <c r="F140" s="45">
        <f t="shared" si="18"/>
        <v>0.38520636055029478</v>
      </c>
      <c r="G140" s="132">
        <v>246902</v>
      </c>
      <c r="H140" s="45">
        <f t="shared" si="19"/>
        <v>5.9355094928918701</v>
      </c>
      <c r="I140" s="8" t="s">
        <v>21</v>
      </c>
      <c r="J140" s="8" t="s">
        <v>21</v>
      </c>
      <c r="K140" s="23">
        <v>1506</v>
      </c>
      <c r="L140" s="149">
        <f t="shared" si="20"/>
        <v>2.3479521678801389</v>
      </c>
      <c r="M140" s="23">
        <v>4583.185489431884</v>
      </c>
      <c r="N140" s="149">
        <f t="shared" si="21"/>
        <v>2.313064960756595</v>
      </c>
      <c r="O140" s="8" t="s">
        <v>21</v>
      </c>
      <c r="P140" s="8" t="s">
        <v>21</v>
      </c>
      <c r="Q140" s="195" t="s">
        <v>166</v>
      </c>
    </row>
    <row r="141" spans="2:17" x14ac:dyDescent="0.25">
      <c r="B141" s="194" t="s">
        <v>124</v>
      </c>
      <c r="C141" s="8" t="s">
        <v>21</v>
      </c>
      <c r="D141" s="8" t="s">
        <v>21</v>
      </c>
      <c r="E141" s="20">
        <v>248</v>
      </c>
      <c r="F141" s="45">
        <f t="shared" si="18"/>
        <v>0.17723780596748259</v>
      </c>
      <c r="G141" s="132">
        <v>4585</v>
      </c>
      <c r="H141" s="45">
        <f t="shared" si="19"/>
        <v>0.11022312911563789</v>
      </c>
      <c r="I141" s="8" t="s">
        <v>21</v>
      </c>
      <c r="J141" s="8" t="s">
        <v>21</v>
      </c>
      <c r="K141" s="23">
        <v>547</v>
      </c>
      <c r="L141" s="149">
        <f t="shared" si="20"/>
        <v>0.8528086559299044</v>
      </c>
      <c r="M141" s="23">
        <v>206.61929430690699</v>
      </c>
      <c r="N141" s="149">
        <f t="shared" si="21"/>
        <v>0.10427765818764691</v>
      </c>
      <c r="O141" s="8" t="s">
        <v>21</v>
      </c>
      <c r="P141" s="8" t="s">
        <v>21</v>
      </c>
      <c r="Q141" s="195" t="s">
        <v>125</v>
      </c>
    </row>
    <row r="142" spans="2:17" x14ac:dyDescent="0.25">
      <c r="B142" s="194" t="s">
        <v>126</v>
      </c>
      <c r="C142" s="8" t="s">
        <v>21</v>
      </c>
      <c r="D142" s="8" t="s">
        <v>21</v>
      </c>
      <c r="E142" s="20">
        <v>844</v>
      </c>
      <c r="F142" s="45">
        <f t="shared" si="18"/>
        <v>0.60318027514740036</v>
      </c>
      <c r="G142" s="132">
        <v>45456</v>
      </c>
      <c r="H142" s="45">
        <f t="shared" si="19"/>
        <v>1.0927595544341191</v>
      </c>
      <c r="I142" s="8" t="s">
        <v>21</v>
      </c>
      <c r="J142" s="8" t="s">
        <v>21</v>
      </c>
      <c r="K142" s="23">
        <v>228</v>
      </c>
      <c r="L142" s="149">
        <f t="shared" si="20"/>
        <v>0.35546686206950312</v>
      </c>
      <c r="M142" s="23">
        <v>368.67744397409399</v>
      </c>
      <c r="N142" s="149">
        <f t="shared" si="21"/>
        <v>0.18606597517035833</v>
      </c>
      <c r="O142" s="8" t="s">
        <v>21</v>
      </c>
      <c r="P142" s="8" t="s">
        <v>21</v>
      </c>
      <c r="Q142" s="195" t="s">
        <v>127</v>
      </c>
    </row>
    <row r="143" spans="2:17" ht="22.5" x14ac:dyDescent="0.25">
      <c r="B143" s="194" t="s">
        <v>159</v>
      </c>
      <c r="C143" s="8" t="s">
        <v>21</v>
      </c>
      <c r="D143" s="8" t="s">
        <v>21</v>
      </c>
      <c r="E143" s="280">
        <v>223</v>
      </c>
      <c r="F143" s="45">
        <f t="shared" si="18"/>
        <v>0.15937109165624441</v>
      </c>
      <c r="G143" s="132">
        <v>2572</v>
      </c>
      <c r="H143" s="45">
        <f t="shared" si="19"/>
        <v>6.1830728044802753E-2</v>
      </c>
      <c r="I143" s="8" t="s">
        <v>21</v>
      </c>
      <c r="J143" s="8" t="s">
        <v>21</v>
      </c>
      <c r="K143" s="151" t="s">
        <v>168</v>
      </c>
      <c r="L143" s="210" t="s">
        <v>168</v>
      </c>
      <c r="M143" s="151" t="s">
        <v>168</v>
      </c>
      <c r="N143" s="210" t="s">
        <v>168</v>
      </c>
      <c r="O143" s="8" t="s">
        <v>21</v>
      </c>
      <c r="P143" s="8" t="s">
        <v>21</v>
      </c>
      <c r="Q143" s="195" t="s">
        <v>216</v>
      </c>
    </row>
    <row r="144" spans="2:17" ht="22.5" x14ac:dyDescent="0.25">
      <c r="B144" s="273" t="s">
        <v>128</v>
      </c>
      <c r="C144" s="8" t="s">
        <v>21</v>
      </c>
      <c r="D144" s="8" t="s">
        <v>21</v>
      </c>
      <c r="E144" s="151" t="s">
        <v>168</v>
      </c>
      <c r="F144" s="151" t="s">
        <v>168</v>
      </c>
      <c r="G144" s="132">
        <v>1691</v>
      </c>
      <c r="H144" s="45">
        <f t="shared" si="19"/>
        <v>4.0651540094775063E-2</v>
      </c>
      <c r="I144" s="8" t="s">
        <v>21</v>
      </c>
      <c r="J144" s="8" t="s">
        <v>21</v>
      </c>
      <c r="K144" s="23">
        <v>95</v>
      </c>
      <c r="L144" s="149">
        <f t="shared" ref="L144" si="22">+K144/$K$125*100</f>
        <v>0.14811119252895963</v>
      </c>
      <c r="M144" s="23">
        <v>51.418655475845917</v>
      </c>
      <c r="N144" s="149">
        <f t="shared" ref="N144" si="23">+M144/$M$125*100</f>
        <v>2.5950224049329746E-2</v>
      </c>
      <c r="O144" s="8" t="s">
        <v>21</v>
      </c>
      <c r="P144" s="8" t="s">
        <v>21</v>
      </c>
      <c r="Q144" s="274" t="s">
        <v>167</v>
      </c>
    </row>
    <row r="145" spans="2:19" ht="15.75" thickBot="1" x14ac:dyDescent="0.3">
      <c r="B145" s="275" t="s">
        <v>299</v>
      </c>
      <c r="C145" s="116" t="s">
        <v>21</v>
      </c>
      <c r="D145" s="116" t="s">
        <v>21</v>
      </c>
      <c r="E145" s="278">
        <v>8625</v>
      </c>
      <c r="F145" s="130">
        <f t="shared" ref="F145" si="24">+E145/$E$125*100</f>
        <v>6.1640164373771666</v>
      </c>
      <c r="G145" s="179" t="s">
        <v>168</v>
      </c>
      <c r="H145" s="211" t="s">
        <v>168</v>
      </c>
      <c r="I145" s="116" t="s">
        <v>21</v>
      </c>
      <c r="J145" s="116" t="s">
        <v>21</v>
      </c>
      <c r="K145" s="179" t="s">
        <v>168</v>
      </c>
      <c r="L145" s="211" t="s">
        <v>168</v>
      </c>
      <c r="M145" s="179" t="s">
        <v>168</v>
      </c>
      <c r="N145" s="211" t="s">
        <v>168</v>
      </c>
      <c r="O145" s="116" t="s">
        <v>21</v>
      </c>
      <c r="P145" s="116" t="s">
        <v>21</v>
      </c>
      <c r="Q145" s="261" t="s">
        <v>300</v>
      </c>
    </row>
    <row r="146" spans="2:19" ht="21.75" customHeight="1" x14ac:dyDescent="0.25">
      <c r="B146" s="390"/>
      <c r="C146" s="390"/>
      <c r="D146" s="390"/>
      <c r="E146" s="390"/>
      <c r="F146" s="390"/>
      <c r="G146" s="390"/>
      <c r="H146" s="390"/>
      <c r="I146" s="20"/>
      <c r="J146" s="387"/>
      <c r="K146" s="387"/>
      <c r="L146" s="387"/>
      <c r="M146" s="387"/>
      <c r="N146" s="387"/>
      <c r="O146" s="387"/>
      <c r="P146" s="387"/>
      <c r="Q146" s="387"/>
    </row>
    <row r="147" spans="2:19" s="134" customFormat="1" ht="21" x14ac:dyDescent="0.3">
      <c r="B147" s="374" t="s">
        <v>219</v>
      </c>
      <c r="C147" s="374"/>
      <c r="D147" s="374"/>
      <c r="E147" s="374"/>
      <c r="F147" s="374"/>
      <c r="G147" s="374"/>
      <c r="H147" s="374"/>
      <c r="I147" s="374"/>
      <c r="J147" s="374"/>
      <c r="K147" s="374"/>
      <c r="L147" s="374"/>
      <c r="M147" s="374"/>
      <c r="N147" s="374"/>
      <c r="O147" s="374"/>
      <c r="P147" s="374"/>
      <c r="Q147" s="374"/>
      <c r="R147" s="133"/>
      <c r="S147" s="133"/>
    </row>
    <row r="148" spans="2:19" s="134" customFormat="1" ht="18.75" x14ac:dyDescent="0.3">
      <c r="B148" s="373" t="s">
        <v>220</v>
      </c>
      <c r="C148" s="373"/>
      <c r="D148" s="373"/>
      <c r="E148" s="373"/>
      <c r="F148" s="373"/>
      <c r="G148" s="373"/>
      <c r="H148" s="373"/>
      <c r="I148" s="373"/>
      <c r="J148" s="373"/>
      <c r="K148" s="373"/>
      <c r="L148" s="373"/>
      <c r="M148" s="373"/>
      <c r="N148" s="373"/>
      <c r="O148" s="373"/>
      <c r="P148" s="373"/>
      <c r="Q148" s="373"/>
      <c r="R148" s="133"/>
      <c r="S148" s="133"/>
    </row>
    <row r="149" spans="2:19" x14ac:dyDescent="0.25">
      <c r="B149" s="118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8"/>
      <c r="R149" s="1"/>
    </row>
    <row r="150" spans="2:19" ht="15.75" customHeight="1" x14ac:dyDescent="0.25">
      <c r="B150" s="8"/>
      <c r="C150" s="120"/>
      <c r="D150" s="120"/>
      <c r="E150" s="120"/>
      <c r="F150" s="351" t="s">
        <v>324</v>
      </c>
      <c r="G150" s="351"/>
      <c r="H150" s="351"/>
      <c r="I150" s="351"/>
      <c r="J150" s="351"/>
      <c r="K150" s="351"/>
      <c r="L150" s="351"/>
      <c r="M150" s="351"/>
      <c r="N150" s="120"/>
      <c r="O150" s="120"/>
      <c r="P150" s="120"/>
      <c r="Q150" s="121"/>
    </row>
    <row r="151" spans="2:19" ht="33" customHeight="1" x14ac:dyDescent="0.25">
      <c r="B151" s="379" t="s">
        <v>4</v>
      </c>
      <c r="C151" s="381" t="s">
        <v>5</v>
      </c>
      <c r="D151" s="381"/>
      <c r="E151" s="381" t="s">
        <v>6</v>
      </c>
      <c r="F151" s="381"/>
      <c r="G151" s="381" t="s">
        <v>7</v>
      </c>
      <c r="H151" s="381"/>
      <c r="I151" s="394" t="s">
        <v>8</v>
      </c>
      <c r="J151" s="395"/>
      <c r="K151" s="381" t="s">
        <v>9</v>
      </c>
      <c r="L151" s="381"/>
      <c r="M151" s="381" t="s">
        <v>10</v>
      </c>
      <c r="N151" s="381"/>
      <c r="O151" s="384" t="s">
        <v>11</v>
      </c>
      <c r="P151" s="384"/>
      <c r="Q151" s="380" t="s">
        <v>12</v>
      </c>
    </row>
    <row r="152" spans="2:19" ht="15.75" x14ac:dyDescent="0.25">
      <c r="B152" s="379"/>
      <c r="C152" s="382" t="s">
        <v>13</v>
      </c>
      <c r="D152" s="382"/>
      <c r="E152" s="382" t="s">
        <v>14</v>
      </c>
      <c r="F152" s="382"/>
      <c r="G152" s="382" t="s">
        <v>15</v>
      </c>
      <c r="H152" s="382"/>
      <c r="I152" s="392" t="s">
        <v>16</v>
      </c>
      <c r="J152" s="393"/>
      <c r="K152" s="382" t="s">
        <v>17</v>
      </c>
      <c r="L152" s="382"/>
      <c r="M152" s="382" t="s">
        <v>18</v>
      </c>
      <c r="N152" s="382"/>
      <c r="O152" s="384" t="s">
        <v>19</v>
      </c>
      <c r="P152" s="384"/>
      <c r="Q152" s="380"/>
    </row>
    <row r="153" spans="2:19" ht="22.5" x14ac:dyDescent="0.25">
      <c r="B153" s="379"/>
      <c r="C153" s="305" t="s">
        <v>153</v>
      </c>
      <c r="D153" s="306" t="s">
        <v>3</v>
      </c>
      <c r="E153" s="305" t="s">
        <v>153</v>
      </c>
      <c r="F153" s="306" t="s">
        <v>3</v>
      </c>
      <c r="G153" s="305" t="s">
        <v>153</v>
      </c>
      <c r="H153" s="306" t="s">
        <v>3</v>
      </c>
      <c r="I153" s="305" t="s">
        <v>153</v>
      </c>
      <c r="J153" s="306" t="s">
        <v>3</v>
      </c>
      <c r="K153" s="305" t="s">
        <v>153</v>
      </c>
      <c r="L153" s="306" t="s">
        <v>3</v>
      </c>
      <c r="M153" s="305" t="s">
        <v>153</v>
      </c>
      <c r="N153" s="306" t="s">
        <v>3</v>
      </c>
      <c r="O153" s="305" t="s">
        <v>153</v>
      </c>
      <c r="P153" s="306" t="s">
        <v>3</v>
      </c>
      <c r="Q153" s="380"/>
    </row>
    <row r="154" spans="2:19" ht="24.95" customHeight="1" thickBot="1" x14ac:dyDescent="0.3">
      <c r="B154" s="86" t="s">
        <v>20</v>
      </c>
      <c r="C154" s="60" t="s">
        <v>21</v>
      </c>
      <c r="D154" s="60" t="s">
        <v>21</v>
      </c>
      <c r="E154" s="123">
        <f>SUM(E155:E174)</f>
        <v>64187</v>
      </c>
      <c r="F154" s="124">
        <f>SUM(F155:F174)</f>
        <v>100.00000000000001</v>
      </c>
      <c r="G154" s="123">
        <f>SUM(G155:G173)</f>
        <v>816361</v>
      </c>
      <c r="H154" s="124">
        <f>SUM(H155:H173)</f>
        <v>100</v>
      </c>
      <c r="I154" s="60" t="s">
        <v>21</v>
      </c>
      <c r="J154" s="60" t="s">
        <v>21</v>
      </c>
      <c r="K154" s="123">
        <f>SUM(K155:K173)</f>
        <v>34322</v>
      </c>
      <c r="L154" s="124">
        <f>SUM(L155:L173)</f>
        <v>100</v>
      </c>
      <c r="M154" s="123">
        <f>SUM(M155:M173)</f>
        <v>150236.7693955203</v>
      </c>
      <c r="N154" s="124">
        <f>SUM(N155:N173)</f>
        <v>100.00000000000003</v>
      </c>
      <c r="O154" s="60" t="s">
        <v>21</v>
      </c>
      <c r="P154" s="60" t="s">
        <v>21</v>
      </c>
      <c r="Q154" s="138" t="s">
        <v>22</v>
      </c>
    </row>
    <row r="155" spans="2:19" ht="15.75" thickBot="1" x14ac:dyDescent="0.3">
      <c r="B155" s="163" t="s">
        <v>105</v>
      </c>
      <c r="C155" s="8" t="s">
        <v>21</v>
      </c>
      <c r="D155" s="8" t="s">
        <v>21</v>
      </c>
      <c r="E155" s="20">
        <v>67</v>
      </c>
      <c r="F155" s="45">
        <f>+E155/$E$154*100</f>
        <v>0.10438250736130368</v>
      </c>
      <c r="G155" s="132">
        <f>+G97-G126</f>
        <v>8486</v>
      </c>
      <c r="H155" s="149">
        <f>+G155/$G$154*100</f>
        <v>1.0394911074879862</v>
      </c>
      <c r="I155" s="8" t="s">
        <v>21</v>
      </c>
      <c r="J155" s="8" t="s">
        <v>21</v>
      </c>
      <c r="K155" s="151" t="s">
        <v>168</v>
      </c>
      <c r="L155" s="210" t="s">
        <v>168</v>
      </c>
      <c r="M155" s="151" t="s">
        <v>168</v>
      </c>
      <c r="N155" s="210" t="s">
        <v>168</v>
      </c>
      <c r="O155" s="8" t="s">
        <v>21</v>
      </c>
      <c r="P155" s="8" t="s">
        <v>21</v>
      </c>
      <c r="Q155" s="191" t="s">
        <v>106</v>
      </c>
    </row>
    <row r="156" spans="2:19" ht="15.75" thickBot="1" x14ac:dyDescent="0.3">
      <c r="B156" s="163" t="s">
        <v>107</v>
      </c>
      <c r="C156" s="8" t="s">
        <v>21</v>
      </c>
      <c r="D156" s="8" t="s">
        <v>21</v>
      </c>
      <c r="E156" s="20">
        <v>49</v>
      </c>
      <c r="F156" s="45">
        <f t="shared" ref="F156:F172" si="25">+E156/$E$154*100</f>
        <v>7.6339445682147483E-2</v>
      </c>
      <c r="G156" s="132">
        <f>+G98-G127</f>
        <v>902</v>
      </c>
      <c r="H156" s="149">
        <f t="shared" ref="H156:H173" si="26">+G156/$G$154*100</f>
        <v>0.11049033454562381</v>
      </c>
      <c r="I156" s="8" t="s">
        <v>21</v>
      </c>
      <c r="J156" s="8" t="s">
        <v>21</v>
      </c>
      <c r="K156" s="23">
        <v>1790</v>
      </c>
      <c r="L156" s="45">
        <f t="shared" ref="L156:L173" si="27">+K156/$K$154*100</f>
        <v>5.2153137929025117</v>
      </c>
      <c r="M156" s="23">
        <v>1835.35381663472</v>
      </c>
      <c r="N156" s="149">
        <f t="shared" ref="N156:N171" si="28">+M156/$M$154*100</f>
        <v>1.2216408965789742</v>
      </c>
      <c r="O156" s="8" t="s">
        <v>21</v>
      </c>
      <c r="P156" s="8" t="s">
        <v>21</v>
      </c>
      <c r="Q156" s="191" t="s">
        <v>108</v>
      </c>
    </row>
    <row r="157" spans="2:19" ht="15.75" thickBot="1" x14ac:dyDescent="0.3">
      <c r="B157" s="163" t="s">
        <v>109</v>
      </c>
      <c r="C157" s="8" t="s">
        <v>21</v>
      </c>
      <c r="D157" s="8" t="s">
        <v>21</v>
      </c>
      <c r="E157" s="20">
        <v>5529</v>
      </c>
      <c r="F157" s="45">
        <f t="shared" si="25"/>
        <v>8.6138937791141519</v>
      </c>
      <c r="G157" s="132">
        <f>+G99-G128</f>
        <v>13091</v>
      </c>
      <c r="H157" s="149">
        <f t="shared" si="26"/>
        <v>1.603579788843416</v>
      </c>
      <c r="I157" s="8" t="s">
        <v>21</v>
      </c>
      <c r="J157" s="8" t="s">
        <v>21</v>
      </c>
      <c r="K157" s="23">
        <v>437</v>
      </c>
      <c r="L157" s="45">
        <f t="shared" si="27"/>
        <v>1.2732358254180991</v>
      </c>
      <c r="M157" s="23">
        <v>1011.1817223581095</v>
      </c>
      <c r="N157" s="149">
        <f t="shared" si="28"/>
        <v>0.67305875014925642</v>
      </c>
      <c r="O157" s="8" t="s">
        <v>21</v>
      </c>
      <c r="P157" s="8" t="s">
        <v>21</v>
      </c>
      <c r="Q157" s="191" t="s">
        <v>110</v>
      </c>
    </row>
    <row r="158" spans="2:19" ht="23.25" thickBot="1" x14ac:dyDescent="0.3">
      <c r="B158" s="163" t="s">
        <v>339</v>
      </c>
      <c r="C158" s="8" t="s">
        <v>21</v>
      </c>
      <c r="D158" s="8" t="s">
        <v>21</v>
      </c>
      <c r="E158" s="20">
        <v>62</v>
      </c>
      <c r="F158" s="45">
        <f t="shared" si="25"/>
        <v>9.6592768005982516E-2</v>
      </c>
      <c r="G158" s="20">
        <v>1152</v>
      </c>
      <c r="H158" s="149">
        <f t="shared" si="26"/>
        <v>0.14111404145959938</v>
      </c>
      <c r="I158" s="8" t="s">
        <v>21</v>
      </c>
      <c r="J158" s="8" t="s">
        <v>21</v>
      </c>
      <c r="K158" s="20">
        <v>939</v>
      </c>
      <c r="L158" s="45">
        <f t="shared" si="27"/>
        <v>2.7358545539304235</v>
      </c>
      <c r="M158" s="20">
        <v>71.80709215109178</v>
      </c>
      <c r="N158" s="149">
        <f t="shared" si="28"/>
        <v>4.7795950645110781E-2</v>
      </c>
      <c r="O158" s="8" t="s">
        <v>21</v>
      </c>
      <c r="P158" s="8" t="s">
        <v>21</v>
      </c>
      <c r="Q158" s="191" t="s">
        <v>340</v>
      </c>
    </row>
    <row r="159" spans="2:19" ht="15.75" thickBot="1" x14ac:dyDescent="0.3">
      <c r="B159" s="163" t="s">
        <v>111</v>
      </c>
      <c r="C159" s="8" t="s">
        <v>21</v>
      </c>
      <c r="D159" s="8" t="s">
        <v>21</v>
      </c>
      <c r="E159" s="20">
        <v>5050</v>
      </c>
      <c r="F159" s="45">
        <f t="shared" si="25"/>
        <v>7.8676367488743821</v>
      </c>
      <c r="G159" s="132">
        <f>+G101-G130</f>
        <v>2959</v>
      </c>
      <c r="H159" s="149">
        <f t="shared" si="26"/>
        <v>0.36246219503381472</v>
      </c>
      <c r="I159" s="8" t="s">
        <v>21</v>
      </c>
      <c r="J159" s="8" t="s">
        <v>21</v>
      </c>
      <c r="K159" s="23">
        <v>139</v>
      </c>
      <c r="L159" s="45">
        <f t="shared" si="27"/>
        <v>0.40498805430918938</v>
      </c>
      <c r="M159" s="23">
        <v>1046.2012729434371</v>
      </c>
      <c r="N159" s="149">
        <f t="shared" si="28"/>
        <v>0.69636832391487269</v>
      </c>
      <c r="O159" s="8" t="s">
        <v>21</v>
      </c>
      <c r="P159" s="8" t="s">
        <v>21</v>
      </c>
      <c r="Q159" s="191" t="s">
        <v>112</v>
      </c>
    </row>
    <row r="160" spans="2:19" ht="15.75" thickBot="1" x14ac:dyDescent="0.3">
      <c r="B160" s="163" t="s">
        <v>163</v>
      </c>
      <c r="C160" s="8" t="s">
        <v>21</v>
      </c>
      <c r="D160" s="8" t="s">
        <v>21</v>
      </c>
      <c r="E160" s="20">
        <v>8995</v>
      </c>
      <c r="F160" s="45">
        <f t="shared" si="25"/>
        <v>14.013741100222788</v>
      </c>
      <c r="G160" s="132">
        <f>+G102-G131</f>
        <v>21565</v>
      </c>
      <c r="H160" s="149">
        <f t="shared" si="26"/>
        <v>2.6416009583995317</v>
      </c>
      <c r="I160" s="8" t="s">
        <v>21</v>
      </c>
      <c r="J160" s="8" t="s">
        <v>21</v>
      </c>
      <c r="K160" s="23">
        <v>1077</v>
      </c>
      <c r="L160" s="45">
        <f t="shared" si="27"/>
        <v>3.1379290251150866</v>
      </c>
      <c r="M160" s="23">
        <v>2494.6343371734874</v>
      </c>
      <c r="N160" s="149">
        <f t="shared" si="28"/>
        <v>1.6604685705175124</v>
      </c>
      <c r="O160" s="8" t="s">
        <v>21</v>
      </c>
      <c r="P160" s="8" t="s">
        <v>21</v>
      </c>
      <c r="Q160" s="191" t="s">
        <v>164</v>
      </c>
    </row>
    <row r="161" spans="2:19" ht="23.25" thickBot="1" x14ac:dyDescent="0.3">
      <c r="B161" s="163" t="s">
        <v>341</v>
      </c>
      <c r="C161" s="8" t="s">
        <v>21</v>
      </c>
      <c r="D161" s="8" t="s">
        <v>21</v>
      </c>
      <c r="E161" s="20">
        <v>2239</v>
      </c>
      <c r="F161" s="45">
        <f t="shared" si="25"/>
        <v>3.4882452833128208</v>
      </c>
      <c r="G161" s="20">
        <v>5391</v>
      </c>
      <c r="H161" s="149">
        <f t="shared" si="26"/>
        <v>0.66036961589296894</v>
      </c>
      <c r="I161" s="8" t="s">
        <v>21</v>
      </c>
      <c r="J161" s="8" t="s">
        <v>21</v>
      </c>
      <c r="K161" s="20">
        <v>1235</v>
      </c>
      <c r="L161" s="45">
        <f t="shared" si="27"/>
        <v>3.5982751587902801</v>
      </c>
      <c r="M161" s="20">
        <v>1751.295970437397</v>
      </c>
      <c r="N161" s="149">
        <f t="shared" si="28"/>
        <v>1.1656906478246041</v>
      </c>
      <c r="O161" s="8" t="s">
        <v>21</v>
      </c>
      <c r="P161" s="8" t="s">
        <v>21</v>
      </c>
      <c r="Q161" s="191" t="s">
        <v>342</v>
      </c>
    </row>
    <row r="162" spans="2:19" ht="23.25" thickBot="1" x14ac:dyDescent="0.3">
      <c r="B162" s="163" t="s">
        <v>113</v>
      </c>
      <c r="C162" s="8" t="s">
        <v>21</v>
      </c>
      <c r="D162" s="8" t="s">
        <v>21</v>
      </c>
      <c r="E162" s="20">
        <v>1648</v>
      </c>
      <c r="F162" s="45">
        <f t="shared" si="25"/>
        <v>2.5674980915138579</v>
      </c>
      <c r="G162" s="132">
        <f t="shared" ref="G162:G173" si="29">+G104-G133</f>
        <v>3097</v>
      </c>
      <c r="H162" s="149">
        <f t="shared" si="26"/>
        <v>0.37936648125032918</v>
      </c>
      <c r="I162" s="8" t="s">
        <v>21</v>
      </c>
      <c r="J162" s="8" t="s">
        <v>21</v>
      </c>
      <c r="K162" s="23">
        <v>469</v>
      </c>
      <c r="L162" s="45">
        <f t="shared" si="27"/>
        <v>1.3664704854029486</v>
      </c>
      <c r="M162" s="23">
        <v>233.12704822343451</v>
      </c>
      <c r="N162" s="149">
        <f t="shared" si="28"/>
        <v>0.15517309721276915</v>
      </c>
      <c r="O162" s="8" t="s">
        <v>21</v>
      </c>
      <c r="P162" s="8" t="s">
        <v>21</v>
      </c>
      <c r="Q162" s="191" t="s">
        <v>114</v>
      </c>
    </row>
    <row r="163" spans="2:19" x14ac:dyDescent="0.25">
      <c r="B163" s="192" t="s">
        <v>115</v>
      </c>
      <c r="C163" s="8" t="s">
        <v>21</v>
      </c>
      <c r="D163" s="8" t="s">
        <v>21</v>
      </c>
      <c r="E163" s="20">
        <v>4306</v>
      </c>
      <c r="F163" s="45">
        <f t="shared" si="25"/>
        <v>6.7085235328025918</v>
      </c>
      <c r="G163" s="132">
        <f t="shared" si="29"/>
        <v>11415</v>
      </c>
      <c r="H163" s="149">
        <f t="shared" si="26"/>
        <v>1.3982784576921239</v>
      </c>
      <c r="I163" s="8" t="s">
        <v>21</v>
      </c>
      <c r="J163" s="8" t="s">
        <v>21</v>
      </c>
      <c r="K163" s="23">
        <v>1681</v>
      </c>
      <c r="L163" s="45">
        <f t="shared" si="27"/>
        <v>4.8977332323291183</v>
      </c>
      <c r="M163" s="23">
        <v>4393.6816954225724</v>
      </c>
      <c r="N163" s="149">
        <f t="shared" si="28"/>
        <v>2.9245049085524206</v>
      </c>
      <c r="O163" s="8" t="s">
        <v>21</v>
      </c>
      <c r="P163" s="8" t="s">
        <v>21</v>
      </c>
      <c r="Q163" s="193" t="s">
        <v>116</v>
      </c>
    </row>
    <row r="164" spans="2:19" x14ac:dyDescent="0.25">
      <c r="B164" s="194" t="s">
        <v>117</v>
      </c>
      <c r="C164" s="8" t="s">
        <v>21</v>
      </c>
      <c r="D164" s="8" t="s">
        <v>21</v>
      </c>
      <c r="E164" s="20">
        <v>608</v>
      </c>
      <c r="F164" s="45">
        <f t="shared" si="25"/>
        <v>0.9472323056070544</v>
      </c>
      <c r="G164" s="132">
        <f t="shared" si="29"/>
        <v>1077</v>
      </c>
      <c r="H164" s="149">
        <f t="shared" si="26"/>
        <v>0.1319269293854067</v>
      </c>
      <c r="I164" s="8" t="s">
        <v>21</v>
      </c>
      <c r="J164" s="8" t="s">
        <v>21</v>
      </c>
      <c r="K164" s="23">
        <v>193</v>
      </c>
      <c r="L164" s="45">
        <f t="shared" si="27"/>
        <v>0.56232154303362281</v>
      </c>
      <c r="M164" s="23">
        <v>337.11618792741109</v>
      </c>
      <c r="N164" s="149">
        <f t="shared" si="28"/>
        <v>0.22438993415779818</v>
      </c>
      <c r="O164" s="8" t="s">
        <v>21</v>
      </c>
      <c r="P164" s="8" t="s">
        <v>21</v>
      </c>
      <c r="Q164" s="195" t="s">
        <v>118</v>
      </c>
    </row>
    <row r="165" spans="2:19" ht="22.5" x14ac:dyDescent="0.25">
      <c r="B165" s="194" t="s">
        <v>119</v>
      </c>
      <c r="C165" s="8" t="s">
        <v>21</v>
      </c>
      <c r="D165" s="8" t="s">
        <v>21</v>
      </c>
      <c r="E165" s="20">
        <v>2305</v>
      </c>
      <c r="F165" s="45">
        <f t="shared" si="25"/>
        <v>3.5910698428030594</v>
      </c>
      <c r="G165" s="132">
        <f t="shared" si="29"/>
        <v>4100</v>
      </c>
      <c r="H165" s="149">
        <f t="shared" si="26"/>
        <v>0.50222879338919912</v>
      </c>
      <c r="I165" s="8" t="s">
        <v>21</v>
      </c>
      <c r="J165" s="8" t="s">
        <v>21</v>
      </c>
      <c r="K165" s="23">
        <v>230</v>
      </c>
      <c r="L165" s="45">
        <f t="shared" si="27"/>
        <v>0.67012411864110477</v>
      </c>
      <c r="M165" s="23">
        <v>765.64948938885379</v>
      </c>
      <c r="N165" s="149">
        <f t="shared" si="28"/>
        <v>0.50962856328011774</v>
      </c>
      <c r="O165" s="8" t="s">
        <v>21</v>
      </c>
      <c r="P165" s="8" t="s">
        <v>21</v>
      </c>
      <c r="Q165" s="195" t="s">
        <v>120</v>
      </c>
    </row>
    <row r="166" spans="2:19" ht="28.5" customHeight="1" x14ac:dyDescent="0.25">
      <c r="B166" s="194" t="s">
        <v>162</v>
      </c>
      <c r="C166" s="8" t="s">
        <v>21</v>
      </c>
      <c r="D166" s="8" t="s">
        <v>21</v>
      </c>
      <c r="E166" s="20">
        <v>1391</v>
      </c>
      <c r="F166" s="45">
        <f t="shared" si="25"/>
        <v>2.1671054886503498</v>
      </c>
      <c r="G166" s="132">
        <f t="shared" si="29"/>
        <v>6958</v>
      </c>
      <c r="H166" s="149">
        <f t="shared" si="26"/>
        <v>0.85231901082976758</v>
      </c>
      <c r="I166" s="8" t="s">
        <v>21</v>
      </c>
      <c r="J166" s="8" t="s">
        <v>21</v>
      </c>
      <c r="K166" s="23">
        <v>687</v>
      </c>
      <c r="L166" s="45">
        <f t="shared" si="27"/>
        <v>2.001631606549735</v>
      </c>
      <c r="M166" s="23">
        <v>406.37475262094705</v>
      </c>
      <c r="N166" s="149">
        <f t="shared" si="28"/>
        <v>0.27048954410827752</v>
      </c>
      <c r="O166" s="8" t="s">
        <v>21</v>
      </c>
      <c r="P166" s="8" t="s">
        <v>21</v>
      </c>
      <c r="Q166" s="195" t="s">
        <v>121</v>
      </c>
    </row>
    <row r="167" spans="2:19" ht="22.5" customHeight="1" x14ac:dyDescent="0.25">
      <c r="B167" s="194" t="s">
        <v>161</v>
      </c>
      <c r="C167" s="8" t="s">
        <v>21</v>
      </c>
      <c r="D167" s="8" t="s">
        <v>21</v>
      </c>
      <c r="E167" s="20">
        <v>13892</v>
      </c>
      <c r="F167" s="45">
        <f t="shared" si="25"/>
        <v>21.643011824824342</v>
      </c>
      <c r="G167" s="132">
        <f t="shared" si="29"/>
        <v>49386</v>
      </c>
      <c r="H167" s="149">
        <f t="shared" si="26"/>
        <v>6.0495295586143873</v>
      </c>
      <c r="I167" s="8" t="s">
        <v>21</v>
      </c>
      <c r="J167" s="8" t="s">
        <v>21</v>
      </c>
      <c r="K167" s="23">
        <v>11626</v>
      </c>
      <c r="L167" s="45">
        <f t="shared" si="27"/>
        <v>33.873317405745581</v>
      </c>
      <c r="M167" s="23">
        <v>71679.477264321133</v>
      </c>
      <c r="N167" s="149">
        <f t="shared" si="28"/>
        <v>47.71100813251276</v>
      </c>
      <c r="O167" s="8" t="s">
        <v>21</v>
      </c>
      <c r="P167" s="8" t="s">
        <v>21</v>
      </c>
      <c r="Q167" s="195" t="s">
        <v>165</v>
      </c>
    </row>
    <row r="168" spans="2:19" x14ac:dyDescent="0.25">
      <c r="B168" s="194" t="s">
        <v>122</v>
      </c>
      <c r="C168" s="8" t="s">
        <v>21</v>
      </c>
      <c r="D168" s="8" t="s">
        <v>21</v>
      </c>
      <c r="E168" s="20">
        <v>13670</v>
      </c>
      <c r="F168" s="45">
        <f t="shared" si="25"/>
        <v>21.297147397448082</v>
      </c>
      <c r="G168" s="132">
        <f t="shared" si="29"/>
        <v>568955</v>
      </c>
      <c r="H168" s="149">
        <f t="shared" si="26"/>
        <v>69.694044668963855</v>
      </c>
      <c r="I168" s="8" t="s">
        <v>21</v>
      </c>
      <c r="J168" s="8" t="s">
        <v>21</v>
      </c>
      <c r="K168" s="23">
        <v>9660</v>
      </c>
      <c r="L168" s="45">
        <f t="shared" si="27"/>
        <v>28.145212982926402</v>
      </c>
      <c r="M168" s="23">
        <v>53943.544880347399</v>
      </c>
      <c r="N168" s="149">
        <f t="shared" si="28"/>
        <v>35.905687467448878</v>
      </c>
      <c r="O168" s="8" t="s">
        <v>21</v>
      </c>
      <c r="P168" s="8" t="s">
        <v>21</v>
      </c>
      <c r="Q168" s="195" t="s">
        <v>123</v>
      </c>
    </row>
    <row r="169" spans="2:19" x14ac:dyDescent="0.25">
      <c r="B169" s="194" t="s">
        <v>160</v>
      </c>
      <c r="C169" s="8" t="s">
        <v>21</v>
      </c>
      <c r="D169" s="8" t="s">
        <v>21</v>
      </c>
      <c r="E169" s="20">
        <v>740</v>
      </c>
      <c r="F169" s="45">
        <f t="shared" si="25"/>
        <v>1.1528814245875332</v>
      </c>
      <c r="G169" s="132">
        <f t="shared" si="29"/>
        <v>105518</v>
      </c>
      <c r="H169" s="149">
        <f t="shared" si="26"/>
        <v>12.925409224595491</v>
      </c>
      <c r="I169" s="8" t="s">
        <v>21</v>
      </c>
      <c r="J169" s="8" t="s">
        <v>21</v>
      </c>
      <c r="K169" s="23">
        <v>3633</v>
      </c>
      <c r="L169" s="45">
        <f t="shared" si="27"/>
        <v>10.585047491404929</v>
      </c>
      <c r="M169" s="23">
        <v>9582.8619909693152</v>
      </c>
      <c r="N169" s="149">
        <f t="shared" si="28"/>
        <v>6.3785064265732636</v>
      </c>
      <c r="O169" s="8" t="s">
        <v>21</v>
      </c>
      <c r="P169" s="8" t="s">
        <v>21</v>
      </c>
      <c r="Q169" s="195" t="s">
        <v>166</v>
      </c>
    </row>
    <row r="170" spans="2:19" ht="24.75" customHeight="1" x14ac:dyDescent="0.25">
      <c r="B170" s="194" t="s">
        <v>124</v>
      </c>
      <c r="C170" s="8" t="s">
        <v>21</v>
      </c>
      <c r="D170" s="8" t="s">
        <v>21</v>
      </c>
      <c r="E170" s="20">
        <v>65</v>
      </c>
      <c r="F170" s="45">
        <f t="shared" si="25"/>
        <v>0.10126661161917522</v>
      </c>
      <c r="G170" s="132">
        <f t="shared" si="29"/>
        <v>129</v>
      </c>
      <c r="H170" s="149">
        <f t="shared" si="26"/>
        <v>1.5801832767611386E-2</v>
      </c>
      <c r="I170" s="8" t="s">
        <v>21</v>
      </c>
      <c r="J170" s="8" t="s">
        <v>21</v>
      </c>
      <c r="K170" s="23">
        <v>419</v>
      </c>
      <c r="L170" s="45">
        <f t="shared" si="27"/>
        <v>1.2207913291766215</v>
      </c>
      <c r="M170" s="23">
        <v>146.52840108127003</v>
      </c>
      <c r="N170" s="149">
        <f t="shared" si="28"/>
        <v>9.7531650654383129E-2</v>
      </c>
      <c r="O170" s="8" t="s">
        <v>21</v>
      </c>
      <c r="P170" s="8" t="s">
        <v>21</v>
      </c>
      <c r="Q170" s="195" t="s">
        <v>125</v>
      </c>
    </row>
    <row r="171" spans="2:19" ht="22.5" customHeight="1" x14ac:dyDescent="0.25">
      <c r="B171" s="194" t="s">
        <v>126</v>
      </c>
      <c r="C171" s="8" t="s">
        <v>21</v>
      </c>
      <c r="D171" s="8" t="s">
        <v>21</v>
      </c>
      <c r="E171" s="20">
        <v>1449</v>
      </c>
      <c r="F171" s="45">
        <f t="shared" si="25"/>
        <v>2.2574664651720755</v>
      </c>
      <c r="G171" s="132">
        <f t="shared" si="29"/>
        <v>7862</v>
      </c>
      <c r="H171" s="149">
        <f t="shared" si="26"/>
        <v>0.96305433503070337</v>
      </c>
      <c r="I171" s="8" t="s">
        <v>21</v>
      </c>
      <c r="J171" s="8" t="s">
        <v>21</v>
      </c>
      <c r="K171" s="23">
        <v>100</v>
      </c>
      <c r="L171" s="45">
        <f t="shared" si="27"/>
        <v>0.29135831245265426</v>
      </c>
      <c r="M171" s="23">
        <v>537.93347351973318</v>
      </c>
      <c r="N171" s="149">
        <f t="shared" si="28"/>
        <v>0.35805713586901255</v>
      </c>
      <c r="O171" s="8" t="s">
        <v>21</v>
      </c>
      <c r="P171" s="8" t="s">
        <v>21</v>
      </c>
      <c r="Q171" s="195" t="s">
        <v>127</v>
      </c>
    </row>
    <row r="172" spans="2:19" ht="22.5" x14ac:dyDescent="0.25">
      <c r="B172" s="194" t="s">
        <v>159</v>
      </c>
      <c r="C172" s="8" t="s">
        <v>21</v>
      </c>
      <c r="D172" s="8" t="s">
        <v>21</v>
      </c>
      <c r="E172" s="280">
        <v>87</v>
      </c>
      <c r="F172" s="45">
        <f t="shared" si="25"/>
        <v>0.13554146478258838</v>
      </c>
      <c r="G172" s="132">
        <f t="shared" si="29"/>
        <v>4027</v>
      </c>
      <c r="H172" s="149">
        <f t="shared" si="26"/>
        <v>0.49328667097031825</v>
      </c>
      <c r="I172" s="8" t="s">
        <v>21</v>
      </c>
      <c r="J172" s="8" t="s">
        <v>21</v>
      </c>
      <c r="K172" s="151" t="s">
        <v>168</v>
      </c>
      <c r="L172" s="151" t="s">
        <v>168</v>
      </c>
      <c r="M172" s="151" t="s">
        <v>168</v>
      </c>
      <c r="N172" s="210" t="s">
        <v>168</v>
      </c>
      <c r="O172" s="8" t="s">
        <v>21</v>
      </c>
      <c r="P172" s="8" t="s">
        <v>21</v>
      </c>
      <c r="Q172" s="195" t="s">
        <v>216</v>
      </c>
    </row>
    <row r="173" spans="2:19" ht="22.5" x14ac:dyDescent="0.25">
      <c r="B173" s="273" t="s">
        <v>128</v>
      </c>
      <c r="C173" s="8" t="s">
        <v>21</v>
      </c>
      <c r="D173" s="8" t="s">
        <v>21</v>
      </c>
      <c r="E173" s="151" t="s">
        <v>168</v>
      </c>
      <c r="F173" s="151" t="s">
        <v>168</v>
      </c>
      <c r="G173" s="132">
        <f t="shared" si="29"/>
        <v>291</v>
      </c>
      <c r="H173" s="149">
        <f t="shared" si="26"/>
        <v>3.5645994847867547E-2</v>
      </c>
      <c r="I173" s="8" t="s">
        <v>21</v>
      </c>
      <c r="J173" s="8" t="s">
        <v>21</v>
      </c>
      <c r="K173" s="23">
        <v>7</v>
      </c>
      <c r="L173" s="45">
        <f t="shared" si="27"/>
        <v>2.0395081871685799E-2</v>
      </c>
      <c r="M173" s="151" t="s">
        <v>168</v>
      </c>
      <c r="N173" s="210" t="s">
        <v>168</v>
      </c>
      <c r="O173" s="8" t="s">
        <v>21</v>
      </c>
      <c r="P173" s="8" t="s">
        <v>21</v>
      </c>
      <c r="Q173" s="274" t="s">
        <v>167</v>
      </c>
    </row>
    <row r="174" spans="2:19" ht="15.75" thickBot="1" x14ac:dyDescent="0.3">
      <c r="B174" s="275" t="s">
        <v>299</v>
      </c>
      <c r="C174" s="116" t="s">
        <v>21</v>
      </c>
      <c r="D174" s="116" t="s">
        <v>21</v>
      </c>
      <c r="E174" s="279">
        <v>2035</v>
      </c>
      <c r="F174" s="130">
        <f t="shared" ref="F174" si="30">+E174/$E$154*100</f>
        <v>3.1704239176157167</v>
      </c>
      <c r="G174" s="179" t="s">
        <v>168</v>
      </c>
      <c r="H174" s="211" t="s">
        <v>168</v>
      </c>
      <c r="I174" s="116" t="s">
        <v>21</v>
      </c>
      <c r="J174" s="116" t="s">
        <v>21</v>
      </c>
      <c r="K174" s="179" t="s">
        <v>168</v>
      </c>
      <c r="L174" s="211" t="s">
        <v>168</v>
      </c>
      <c r="M174" s="179" t="s">
        <v>168</v>
      </c>
      <c r="N174" s="211" t="s">
        <v>168</v>
      </c>
      <c r="O174" s="116" t="s">
        <v>21</v>
      </c>
      <c r="P174" s="116" t="s">
        <v>21</v>
      </c>
      <c r="Q174" s="261" t="s">
        <v>300</v>
      </c>
    </row>
    <row r="175" spans="2:19" ht="22.5" customHeight="1" x14ac:dyDescent="0.25">
      <c r="B175" s="390"/>
      <c r="C175" s="390"/>
      <c r="D175" s="390"/>
      <c r="E175" s="390"/>
      <c r="F175" s="390"/>
      <c r="G175" s="390"/>
      <c r="H175" s="390"/>
      <c r="I175" s="20"/>
      <c r="J175" s="387"/>
      <c r="K175" s="387"/>
      <c r="L175" s="387"/>
      <c r="M175" s="387"/>
      <c r="N175" s="387"/>
      <c r="O175" s="387"/>
      <c r="P175" s="387"/>
      <c r="Q175" s="387"/>
    </row>
    <row r="176" spans="2:19" s="134" customFormat="1" ht="21" x14ac:dyDescent="0.3">
      <c r="B176" s="374" t="s">
        <v>219</v>
      </c>
      <c r="C176" s="374"/>
      <c r="D176" s="374"/>
      <c r="E176" s="374"/>
      <c r="F176" s="374"/>
      <c r="G176" s="374"/>
      <c r="H176" s="374"/>
      <c r="I176" s="374"/>
      <c r="J176" s="374"/>
      <c r="K176" s="374"/>
      <c r="L176" s="374"/>
      <c r="M176" s="374"/>
      <c r="N176" s="374"/>
      <c r="O176" s="374"/>
      <c r="P176" s="374"/>
      <c r="Q176" s="374"/>
      <c r="R176" s="133"/>
      <c r="S176" s="133"/>
    </row>
    <row r="177" spans="2:19" s="134" customFormat="1" ht="18.75" x14ac:dyDescent="0.3">
      <c r="B177" s="373" t="s">
        <v>220</v>
      </c>
      <c r="C177" s="373"/>
      <c r="D177" s="373"/>
      <c r="E177" s="373"/>
      <c r="F177" s="373"/>
      <c r="G177" s="373"/>
      <c r="H177" s="373"/>
      <c r="I177" s="373"/>
      <c r="J177" s="373"/>
      <c r="K177" s="373"/>
      <c r="L177" s="373"/>
      <c r="M177" s="373"/>
      <c r="N177" s="373"/>
      <c r="O177" s="373"/>
      <c r="P177" s="373"/>
      <c r="Q177" s="373"/>
      <c r="R177" s="133"/>
      <c r="S177" s="133"/>
    </row>
    <row r="178" spans="2:19" x14ac:dyDescent="0.25">
      <c r="B178" s="118"/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8"/>
      <c r="R178" s="1"/>
    </row>
    <row r="179" spans="2:19" ht="15.75" customHeight="1" x14ac:dyDescent="0.25">
      <c r="B179" s="8"/>
      <c r="C179" s="120"/>
      <c r="D179" s="120"/>
      <c r="E179" s="120"/>
      <c r="F179" s="351" t="s">
        <v>156</v>
      </c>
      <c r="G179" s="351"/>
      <c r="H179" s="351"/>
      <c r="I179" s="351"/>
      <c r="J179" s="351"/>
      <c r="K179" s="351"/>
      <c r="L179" s="351"/>
      <c r="M179" s="351"/>
      <c r="N179" s="120"/>
      <c r="O179" s="120"/>
      <c r="P179" s="120"/>
      <c r="Q179" s="121"/>
    </row>
    <row r="180" spans="2:19" ht="48" customHeight="1" x14ac:dyDescent="0.25">
      <c r="B180" s="379" t="s">
        <v>4</v>
      </c>
      <c r="C180" s="381" t="s">
        <v>5</v>
      </c>
      <c r="D180" s="381"/>
      <c r="E180" s="381" t="s">
        <v>6</v>
      </c>
      <c r="F180" s="381"/>
      <c r="G180" s="381" t="s">
        <v>7</v>
      </c>
      <c r="H180" s="381"/>
      <c r="I180" s="394" t="s">
        <v>8</v>
      </c>
      <c r="J180" s="395"/>
      <c r="K180" s="381" t="s">
        <v>9</v>
      </c>
      <c r="L180" s="381"/>
      <c r="M180" s="381" t="s">
        <v>10</v>
      </c>
      <c r="N180" s="381"/>
      <c r="O180" s="384" t="s">
        <v>11</v>
      </c>
      <c r="P180" s="384"/>
      <c r="Q180" s="380" t="s">
        <v>12</v>
      </c>
    </row>
    <row r="181" spans="2:19" ht="15.75" x14ac:dyDescent="0.25">
      <c r="B181" s="379"/>
      <c r="C181" s="382" t="s">
        <v>13</v>
      </c>
      <c r="D181" s="382"/>
      <c r="E181" s="382" t="s">
        <v>14</v>
      </c>
      <c r="F181" s="382"/>
      <c r="G181" s="382" t="s">
        <v>15</v>
      </c>
      <c r="H181" s="382"/>
      <c r="I181" s="392" t="s">
        <v>16</v>
      </c>
      <c r="J181" s="393"/>
      <c r="K181" s="382" t="s">
        <v>17</v>
      </c>
      <c r="L181" s="382"/>
      <c r="M181" s="382" t="s">
        <v>18</v>
      </c>
      <c r="N181" s="382"/>
      <c r="O181" s="384" t="s">
        <v>19</v>
      </c>
      <c r="P181" s="384"/>
      <c r="Q181" s="380"/>
    </row>
    <row r="182" spans="2:19" ht="22.5" x14ac:dyDescent="0.25">
      <c r="B182" s="379"/>
      <c r="C182" s="305" t="s">
        <v>153</v>
      </c>
      <c r="D182" s="306" t="s">
        <v>3</v>
      </c>
      <c r="E182" s="305" t="s">
        <v>153</v>
      </c>
      <c r="F182" s="306" t="s">
        <v>3</v>
      </c>
      <c r="G182" s="305" t="s">
        <v>153</v>
      </c>
      <c r="H182" s="306" t="s">
        <v>3</v>
      </c>
      <c r="I182" s="305" t="s">
        <v>153</v>
      </c>
      <c r="J182" s="306" t="s">
        <v>3</v>
      </c>
      <c r="K182" s="305" t="s">
        <v>153</v>
      </c>
      <c r="L182" s="306" t="s">
        <v>3</v>
      </c>
      <c r="M182" s="305" t="s">
        <v>153</v>
      </c>
      <c r="N182" s="306" t="s">
        <v>3</v>
      </c>
      <c r="O182" s="305" t="s">
        <v>153</v>
      </c>
      <c r="P182" s="306" t="s">
        <v>3</v>
      </c>
      <c r="Q182" s="380"/>
    </row>
    <row r="183" spans="2:19" ht="24.95" customHeight="1" thickBot="1" x14ac:dyDescent="0.3">
      <c r="B183" s="86" t="s">
        <v>20</v>
      </c>
      <c r="C183" s="60" t="s">
        <v>21</v>
      </c>
      <c r="D183" s="60" t="s">
        <v>21</v>
      </c>
      <c r="E183" s="123">
        <f>SUM(E184:E203)</f>
        <v>565507</v>
      </c>
      <c r="F183" s="124">
        <f>SUM(F184:F203)</f>
        <v>100.00000000000003</v>
      </c>
      <c r="G183" s="123">
        <f>SUM(G184:G202)</f>
        <v>6508551</v>
      </c>
      <c r="H183" s="124">
        <f>SUM(H184:H202)</f>
        <v>99.999999999999986</v>
      </c>
      <c r="I183" s="60" t="s">
        <v>21</v>
      </c>
      <c r="J183" s="60" t="s">
        <v>21</v>
      </c>
      <c r="K183" s="123">
        <f>SUM(K184:K202)</f>
        <v>1855165</v>
      </c>
      <c r="L183" s="124">
        <f>SUM(L184:L202)</f>
        <v>99.999999999999986</v>
      </c>
      <c r="M183" s="123">
        <f>SUM(M184:M202)</f>
        <v>2073678.8319452382</v>
      </c>
      <c r="N183" s="124">
        <f>SUM(N184:N202)</f>
        <v>100</v>
      </c>
      <c r="O183" s="60" t="s">
        <v>21</v>
      </c>
      <c r="P183" s="60" t="s">
        <v>21</v>
      </c>
      <c r="Q183" s="138" t="s">
        <v>22</v>
      </c>
    </row>
    <row r="184" spans="2:19" ht="15.75" thickBot="1" x14ac:dyDescent="0.3">
      <c r="B184" s="163" t="s">
        <v>105</v>
      </c>
      <c r="C184" s="8" t="s">
        <v>21</v>
      </c>
      <c r="D184" s="8" t="s">
        <v>21</v>
      </c>
      <c r="E184" s="20">
        <v>6828</v>
      </c>
      <c r="F184" s="45">
        <f>+E184/$E$183*100</f>
        <v>1.2074121098412576</v>
      </c>
      <c r="G184" s="132">
        <f>+G9-G97</f>
        <v>459056</v>
      </c>
      <c r="H184" s="45">
        <f>+G184/$G$183*100</f>
        <v>7.0531213475933425</v>
      </c>
      <c r="I184" s="8" t="s">
        <v>21</v>
      </c>
      <c r="J184" s="8" t="s">
        <v>21</v>
      </c>
      <c r="K184" s="23">
        <v>23958</v>
      </c>
      <c r="L184" s="149">
        <f>+K184/$K$183*100</f>
        <v>1.291421517762571</v>
      </c>
      <c r="M184" s="23">
        <v>76506.622232228285</v>
      </c>
      <c r="N184" s="150">
        <f>+M184/$M$183*100</f>
        <v>3.6894152099947113</v>
      </c>
      <c r="O184" s="8" t="s">
        <v>21</v>
      </c>
      <c r="P184" s="8" t="s">
        <v>21</v>
      </c>
      <c r="Q184" s="191" t="s">
        <v>106</v>
      </c>
    </row>
    <row r="185" spans="2:19" ht="15.75" thickBot="1" x14ac:dyDescent="0.3">
      <c r="B185" s="163" t="s">
        <v>107</v>
      </c>
      <c r="C185" s="8" t="s">
        <v>21</v>
      </c>
      <c r="D185" s="8" t="s">
        <v>21</v>
      </c>
      <c r="E185" s="20">
        <v>1499</v>
      </c>
      <c r="F185" s="45">
        <f t="shared" ref="F185:F202" si="31">+E185/$E$183*100</f>
        <v>0.26507187355771017</v>
      </c>
      <c r="G185" s="132">
        <f>+G10-G98</f>
        <v>40467</v>
      </c>
      <c r="H185" s="45">
        <f t="shared" ref="H185:H202" si="32">+G185/$G$183*100</f>
        <v>0.62175129302973886</v>
      </c>
      <c r="I185" s="8" t="s">
        <v>21</v>
      </c>
      <c r="J185" s="8" t="s">
        <v>21</v>
      </c>
      <c r="K185" s="23">
        <v>92357</v>
      </c>
      <c r="L185" s="149">
        <f t="shared" ref="L185:L202" si="33">+K185/$K$183*100</f>
        <v>4.9783711960930699</v>
      </c>
      <c r="M185" s="23">
        <v>340845.35774695978</v>
      </c>
      <c r="N185" s="150">
        <f t="shared" ref="N185:N202" si="34">+M185/$M$183*100</f>
        <v>16.436747701534181</v>
      </c>
      <c r="O185" s="8" t="s">
        <v>21</v>
      </c>
      <c r="P185" s="8" t="s">
        <v>21</v>
      </c>
      <c r="Q185" s="191" t="s">
        <v>108</v>
      </c>
    </row>
    <row r="186" spans="2:19" ht="15.75" thickBot="1" x14ac:dyDescent="0.3">
      <c r="B186" s="163" t="s">
        <v>109</v>
      </c>
      <c r="C186" s="8" t="s">
        <v>21</v>
      </c>
      <c r="D186" s="8" t="s">
        <v>21</v>
      </c>
      <c r="E186" s="20">
        <v>69878</v>
      </c>
      <c r="F186" s="45">
        <f t="shared" si="31"/>
        <v>12.35669938656816</v>
      </c>
      <c r="G186" s="132">
        <f>+G11-G99</f>
        <v>757808</v>
      </c>
      <c r="H186" s="45">
        <f t="shared" si="32"/>
        <v>11.643267449237166</v>
      </c>
      <c r="I186" s="8" t="s">
        <v>21</v>
      </c>
      <c r="J186" s="8" t="s">
        <v>21</v>
      </c>
      <c r="K186" s="23">
        <v>133617</v>
      </c>
      <c r="L186" s="149">
        <f t="shared" si="33"/>
        <v>7.2024321286785806</v>
      </c>
      <c r="M186" s="23">
        <v>159730.12663341846</v>
      </c>
      <c r="N186" s="150">
        <f t="shared" si="34"/>
        <v>7.702741821576188</v>
      </c>
      <c r="O186" s="8" t="s">
        <v>21</v>
      </c>
      <c r="P186" s="8" t="s">
        <v>21</v>
      </c>
      <c r="Q186" s="191" t="s">
        <v>110</v>
      </c>
    </row>
    <row r="187" spans="2:19" ht="23.25" thickBot="1" x14ac:dyDescent="0.3">
      <c r="B187" s="163" t="s">
        <v>339</v>
      </c>
      <c r="C187" s="8" t="s">
        <v>21</v>
      </c>
      <c r="D187" s="8" t="s">
        <v>21</v>
      </c>
      <c r="E187" s="20">
        <v>669</v>
      </c>
      <c r="F187" s="45">
        <f t="shared" si="31"/>
        <v>0.11830092288866452</v>
      </c>
      <c r="G187" s="20">
        <v>65580</v>
      </c>
      <c r="H187" s="45">
        <f t="shared" si="32"/>
        <v>1.0075975436007185</v>
      </c>
      <c r="I187" s="8" t="s">
        <v>21</v>
      </c>
      <c r="J187" s="8" t="s">
        <v>21</v>
      </c>
      <c r="K187" s="20">
        <v>30486</v>
      </c>
      <c r="L187" s="149">
        <f t="shared" si="33"/>
        <v>1.6433039648764396</v>
      </c>
      <c r="M187" s="20">
        <v>506.93675286103269</v>
      </c>
      <c r="N187" s="150">
        <f t="shared" si="34"/>
        <v>2.4446251996771112E-2</v>
      </c>
      <c r="O187" s="8" t="s">
        <v>21</v>
      </c>
      <c r="P187" s="8" t="s">
        <v>21</v>
      </c>
      <c r="Q187" s="191" t="s">
        <v>340</v>
      </c>
    </row>
    <row r="188" spans="2:19" ht="15.75" thickBot="1" x14ac:dyDescent="0.3">
      <c r="B188" s="163" t="s">
        <v>111</v>
      </c>
      <c r="C188" s="8" t="s">
        <v>21</v>
      </c>
      <c r="D188" s="8" t="s">
        <v>21</v>
      </c>
      <c r="E188" s="20">
        <v>155650</v>
      </c>
      <c r="F188" s="45">
        <f t="shared" si="31"/>
        <v>27.523974062213203</v>
      </c>
      <c r="G188" s="132">
        <f>+G13-G101</f>
        <v>1230727</v>
      </c>
      <c r="H188" s="45">
        <f t="shared" si="32"/>
        <v>18.90938551453311</v>
      </c>
      <c r="I188" s="8" t="s">
        <v>21</v>
      </c>
      <c r="J188" s="8" t="s">
        <v>21</v>
      </c>
      <c r="K188" s="23">
        <v>783441</v>
      </c>
      <c r="L188" s="149">
        <f t="shared" si="33"/>
        <v>42.230259842116467</v>
      </c>
      <c r="M188" s="23">
        <v>300532.42189974198</v>
      </c>
      <c r="N188" s="150">
        <f t="shared" si="34"/>
        <v>14.492717834122082</v>
      </c>
      <c r="O188" s="8" t="s">
        <v>21</v>
      </c>
      <c r="P188" s="8" t="s">
        <v>21</v>
      </c>
      <c r="Q188" s="191" t="s">
        <v>112</v>
      </c>
    </row>
    <row r="189" spans="2:19" ht="15.75" thickBot="1" x14ac:dyDescent="0.3">
      <c r="B189" s="163" t="s">
        <v>163</v>
      </c>
      <c r="C189" s="8" t="s">
        <v>21</v>
      </c>
      <c r="D189" s="8" t="s">
        <v>21</v>
      </c>
      <c r="E189" s="20">
        <v>91960</v>
      </c>
      <c r="F189" s="45">
        <f t="shared" si="31"/>
        <v>16.261514004247516</v>
      </c>
      <c r="G189" s="132">
        <f>+G14-G102</f>
        <v>1357520</v>
      </c>
      <c r="H189" s="45">
        <f t="shared" si="32"/>
        <v>20.857484254175777</v>
      </c>
      <c r="I189" s="8" t="s">
        <v>21</v>
      </c>
      <c r="J189" s="8" t="s">
        <v>21</v>
      </c>
      <c r="K189" s="23">
        <v>250907</v>
      </c>
      <c r="L189" s="149">
        <f t="shared" si="33"/>
        <v>13.524780814644519</v>
      </c>
      <c r="M189" s="23">
        <v>97214.357641031616</v>
      </c>
      <c r="N189" s="150">
        <f t="shared" si="34"/>
        <v>4.6880141776746873</v>
      </c>
      <c r="O189" s="8" t="s">
        <v>21</v>
      </c>
      <c r="P189" s="8" t="s">
        <v>21</v>
      </c>
      <c r="Q189" s="191" t="s">
        <v>164</v>
      </c>
    </row>
    <row r="190" spans="2:19" ht="23.25" thickBot="1" x14ac:dyDescent="0.3">
      <c r="B190" s="163" t="s">
        <v>341</v>
      </c>
      <c r="C190" s="8" t="s">
        <v>21</v>
      </c>
      <c r="D190" s="8" t="s">
        <v>21</v>
      </c>
      <c r="E190" s="20">
        <v>16426</v>
      </c>
      <c r="F190" s="45">
        <f t="shared" si="31"/>
        <v>2.9046501634816191</v>
      </c>
      <c r="G190" s="20">
        <v>278423</v>
      </c>
      <c r="H190" s="45">
        <f t="shared" si="32"/>
        <v>4.2778031546499369</v>
      </c>
      <c r="I190" s="8" t="s">
        <v>21</v>
      </c>
      <c r="J190" s="8" t="s">
        <v>21</v>
      </c>
      <c r="K190" s="20">
        <v>75051</v>
      </c>
      <c r="L190" s="149">
        <f t="shared" si="33"/>
        <v>4.0455161670255739</v>
      </c>
      <c r="M190" s="20">
        <v>113890.64967955073</v>
      </c>
      <c r="N190" s="150">
        <f t="shared" si="34"/>
        <v>5.4922029354330775</v>
      </c>
      <c r="O190" s="8" t="s">
        <v>21</v>
      </c>
      <c r="P190" s="8" t="s">
        <v>21</v>
      </c>
      <c r="Q190" s="191" t="s">
        <v>342</v>
      </c>
    </row>
    <row r="191" spans="2:19" ht="23.25" thickBot="1" x14ac:dyDescent="0.3">
      <c r="B191" s="163" t="s">
        <v>113</v>
      </c>
      <c r="C191" s="8" t="s">
        <v>21</v>
      </c>
      <c r="D191" s="8" t="s">
        <v>21</v>
      </c>
      <c r="E191" s="20">
        <v>33677</v>
      </c>
      <c r="F191" s="45">
        <f t="shared" si="31"/>
        <v>5.9551871152788562</v>
      </c>
      <c r="G191" s="132">
        <f t="shared" ref="G191:G202" si="35">+G16-G104</f>
        <v>302788</v>
      </c>
      <c r="H191" s="45">
        <f t="shared" si="32"/>
        <v>4.6521568318355344</v>
      </c>
      <c r="I191" s="8" t="s">
        <v>21</v>
      </c>
      <c r="J191" s="8" t="s">
        <v>21</v>
      </c>
      <c r="K191" s="23">
        <v>50077</v>
      </c>
      <c r="L191" s="149">
        <f t="shared" si="33"/>
        <v>2.6993286311460163</v>
      </c>
      <c r="M191" s="23">
        <v>81502.786978826392</v>
      </c>
      <c r="N191" s="150">
        <f t="shared" si="34"/>
        <v>3.9303476374097799</v>
      </c>
      <c r="O191" s="8" t="s">
        <v>21</v>
      </c>
      <c r="P191" s="8" t="s">
        <v>21</v>
      </c>
      <c r="Q191" s="191" t="s">
        <v>114</v>
      </c>
    </row>
    <row r="192" spans="2:19" x14ac:dyDescent="0.25">
      <c r="B192" s="192" t="s">
        <v>115</v>
      </c>
      <c r="C192" s="8" t="s">
        <v>21</v>
      </c>
      <c r="D192" s="8" t="s">
        <v>21</v>
      </c>
      <c r="E192" s="20">
        <v>8042</v>
      </c>
      <c r="F192" s="45">
        <f t="shared" si="31"/>
        <v>1.4220867292535724</v>
      </c>
      <c r="G192" s="132">
        <f t="shared" si="35"/>
        <v>42254</v>
      </c>
      <c r="H192" s="45">
        <f t="shared" si="32"/>
        <v>0.64920748105069781</v>
      </c>
      <c r="I192" s="8" t="s">
        <v>21</v>
      </c>
      <c r="J192" s="8" t="s">
        <v>21</v>
      </c>
      <c r="K192" s="23">
        <v>12285</v>
      </c>
      <c r="L192" s="149">
        <f t="shared" si="33"/>
        <v>0.66220524858974805</v>
      </c>
      <c r="M192" s="23">
        <v>10783.8542159147</v>
      </c>
      <c r="N192" s="150">
        <f t="shared" si="34"/>
        <v>0.52003492777127802</v>
      </c>
      <c r="O192" s="8" t="s">
        <v>21</v>
      </c>
      <c r="P192" s="8" t="s">
        <v>21</v>
      </c>
      <c r="Q192" s="193" t="s">
        <v>116</v>
      </c>
    </row>
    <row r="193" spans="2:19" x14ac:dyDescent="0.25">
      <c r="B193" s="194" t="s">
        <v>117</v>
      </c>
      <c r="C193" s="8" t="s">
        <v>21</v>
      </c>
      <c r="D193" s="8" t="s">
        <v>21</v>
      </c>
      <c r="E193" s="20">
        <v>6371</v>
      </c>
      <c r="F193" s="45">
        <f t="shared" si="31"/>
        <v>1.1265996707379395</v>
      </c>
      <c r="G193" s="132">
        <f t="shared" si="35"/>
        <v>41980</v>
      </c>
      <c r="H193" s="45">
        <f t="shared" si="32"/>
        <v>0.64499763465017024</v>
      </c>
      <c r="I193" s="8" t="s">
        <v>21</v>
      </c>
      <c r="J193" s="8" t="s">
        <v>21</v>
      </c>
      <c r="K193" s="23">
        <v>11383</v>
      </c>
      <c r="L193" s="149">
        <f t="shared" si="33"/>
        <v>0.61358423644258053</v>
      </c>
      <c r="M193" s="23">
        <v>5014.4382486254817</v>
      </c>
      <c r="N193" s="150">
        <f t="shared" si="34"/>
        <v>0.24181363918932569</v>
      </c>
      <c r="O193" s="8" t="s">
        <v>21</v>
      </c>
      <c r="P193" s="8" t="s">
        <v>21</v>
      </c>
      <c r="Q193" s="195" t="s">
        <v>118</v>
      </c>
    </row>
    <row r="194" spans="2:19" ht="22.5" x14ac:dyDescent="0.25">
      <c r="B194" s="194" t="s">
        <v>119</v>
      </c>
      <c r="C194" s="8" t="s">
        <v>21</v>
      </c>
      <c r="D194" s="8" t="s">
        <v>21</v>
      </c>
      <c r="E194" s="20">
        <v>10666</v>
      </c>
      <c r="F194" s="45">
        <f t="shared" si="31"/>
        <v>1.8860951323325794</v>
      </c>
      <c r="G194" s="132">
        <f t="shared" si="35"/>
        <v>126188</v>
      </c>
      <c r="H194" s="45">
        <f t="shared" si="32"/>
        <v>1.9388032758750757</v>
      </c>
      <c r="I194" s="8" t="s">
        <v>21</v>
      </c>
      <c r="J194" s="8" t="s">
        <v>21</v>
      </c>
      <c r="K194" s="23">
        <v>28394</v>
      </c>
      <c r="L194" s="149">
        <f t="shared" si="33"/>
        <v>1.5305377149741399</v>
      </c>
      <c r="M194" s="23">
        <v>16838.212078954635</v>
      </c>
      <c r="N194" s="150">
        <f t="shared" si="34"/>
        <v>0.81199710483418286</v>
      </c>
      <c r="O194" s="8" t="s">
        <v>21</v>
      </c>
      <c r="P194" s="8" t="s">
        <v>21</v>
      </c>
      <c r="Q194" s="195" t="s">
        <v>120</v>
      </c>
    </row>
    <row r="195" spans="2:19" ht="32.25" customHeight="1" x14ac:dyDescent="0.25">
      <c r="B195" s="194" t="s">
        <v>162</v>
      </c>
      <c r="C195" s="8" t="s">
        <v>21</v>
      </c>
      <c r="D195" s="8" t="s">
        <v>21</v>
      </c>
      <c r="E195" s="20">
        <v>16569</v>
      </c>
      <c r="F195" s="45">
        <f t="shared" si="31"/>
        <v>2.9299372067896594</v>
      </c>
      <c r="G195" s="132">
        <f t="shared" si="35"/>
        <v>136658</v>
      </c>
      <c r="H195" s="45">
        <f t="shared" si="32"/>
        <v>2.0996685744645771</v>
      </c>
      <c r="I195" s="8" t="s">
        <v>21</v>
      </c>
      <c r="J195" s="8" t="s">
        <v>21</v>
      </c>
      <c r="K195" s="23">
        <v>54597</v>
      </c>
      <c r="L195" s="149">
        <f t="shared" si="33"/>
        <v>2.9429727274932418</v>
      </c>
      <c r="M195" s="23">
        <v>382909.10176054598</v>
      </c>
      <c r="N195" s="150">
        <f t="shared" si="34"/>
        <v>18.465207623369224</v>
      </c>
      <c r="O195" s="8" t="s">
        <v>21</v>
      </c>
      <c r="P195" s="8" t="s">
        <v>21</v>
      </c>
      <c r="Q195" s="195" t="s">
        <v>121</v>
      </c>
    </row>
    <row r="196" spans="2:19" ht="24.75" customHeight="1" x14ac:dyDescent="0.25">
      <c r="B196" s="194" t="s">
        <v>161</v>
      </c>
      <c r="C196" s="8" t="s">
        <v>21</v>
      </c>
      <c r="D196" s="8" t="s">
        <v>21</v>
      </c>
      <c r="E196" s="20">
        <v>31802</v>
      </c>
      <c r="F196" s="45">
        <f t="shared" si="31"/>
        <v>5.6236262327433613</v>
      </c>
      <c r="G196" s="132">
        <f t="shared" si="35"/>
        <v>25718</v>
      </c>
      <c r="H196" s="45">
        <f t="shared" si="32"/>
        <v>0.39514171433856782</v>
      </c>
      <c r="I196" s="8" t="s">
        <v>21</v>
      </c>
      <c r="J196" s="8" t="s">
        <v>21</v>
      </c>
      <c r="K196" s="23">
        <v>50355</v>
      </c>
      <c r="L196" s="149">
        <f t="shared" si="33"/>
        <v>2.7143138211425937</v>
      </c>
      <c r="M196" s="23">
        <v>35858.807118617369</v>
      </c>
      <c r="N196" s="150">
        <f t="shared" si="34"/>
        <v>1.7292363005403111</v>
      </c>
      <c r="O196" s="8" t="s">
        <v>21</v>
      </c>
      <c r="P196" s="8" t="s">
        <v>21</v>
      </c>
      <c r="Q196" s="195" t="s">
        <v>165</v>
      </c>
    </row>
    <row r="197" spans="2:19" x14ac:dyDescent="0.25">
      <c r="B197" s="194" t="s">
        <v>122</v>
      </c>
      <c r="C197" s="8" t="s">
        <v>21</v>
      </c>
      <c r="D197" s="8" t="s">
        <v>21</v>
      </c>
      <c r="E197" s="20">
        <v>7087</v>
      </c>
      <c r="F197" s="45">
        <f t="shared" si="31"/>
        <v>1.2532117197488271</v>
      </c>
      <c r="G197" s="132">
        <f t="shared" si="35"/>
        <v>165611</v>
      </c>
      <c r="H197" s="45">
        <f t="shared" si="32"/>
        <v>2.5445141322546294</v>
      </c>
      <c r="I197" s="8" t="s">
        <v>21</v>
      </c>
      <c r="J197" s="8" t="s">
        <v>21</v>
      </c>
      <c r="K197" s="23">
        <v>39183</v>
      </c>
      <c r="L197" s="149">
        <f t="shared" si="33"/>
        <v>2.1121032361002929</v>
      </c>
      <c r="M197" s="23">
        <v>79665.790524468102</v>
      </c>
      <c r="N197" s="150">
        <f t="shared" si="34"/>
        <v>3.8417612842070001</v>
      </c>
      <c r="O197" s="8" t="s">
        <v>21</v>
      </c>
      <c r="P197" s="8" t="s">
        <v>21</v>
      </c>
      <c r="Q197" s="195" t="s">
        <v>123</v>
      </c>
    </row>
    <row r="198" spans="2:19" ht="18" customHeight="1" x14ac:dyDescent="0.25">
      <c r="B198" s="194" t="s">
        <v>160</v>
      </c>
      <c r="C198" s="8" t="s">
        <v>21</v>
      </c>
      <c r="D198" s="8" t="s">
        <v>21</v>
      </c>
      <c r="E198" s="20">
        <v>2508</v>
      </c>
      <c r="F198" s="45">
        <f t="shared" si="31"/>
        <v>0.44349583647947771</v>
      </c>
      <c r="G198" s="132">
        <f t="shared" si="35"/>
        <v>201589</v>
      </c>
      <c r="H198" s="45">
        <f t="shared" si="32"/>
        <v>3.0972946205691558</v>
      </c>
      <c r="I198" s="8" t="s">
        <v>21</v>
      </c>
      <c r="J198" s="8" t="s">
        <v>21</v>
      </c>
      <c r="K198" s="23">
        <v>25048</v>
      </c>
      <c r="L198" s="149">
        <f t="shared" si="33"/>
        <v>1.3501763994038267</v>
      </c>
      <c r="M198" s="23">
        <v>57665.100956707138</v>
      </c>
      <c r="N198" s="150">
        <f t="shared" si="34"/>
        <v>2.780811573536377</v>
      </c>
      <c r="O198" s="8" t="s">
        <v>21</v>
      </c>
      <c r="P198" s="8" t="s">
        <v>21</v>
      </c>
      <c r="Q198" s="195" t="s">
        <v>166</v>
      </c>
    </row>
    <row r="199" spans="2:19" ht="21.75" customHeight="1" x14ac:dyDescent="0.25">
      <c r="B199" s="194" t="s">
        <v>124</v>
      </c>
      <c r="C199" s="8" t="s">
        <v>21</v>
      </c>
      <c r="D199" s="8" t="s">
        <v>21</v>
      </c>
      <c r="E199" s="20">
        <v>921</v>
      </c>
      <c r="F199" s="45">
        <f t="shared" si="31"/>
        <v>0.162862705501435</v>
      </c>
      <c r="G199" s="132">
        <f t="shared" si="35"/>
        <v>11604</v>
      </c>
      <c r="H199" s="45">
        <f t="shared" si="32"/>
        <v>0.17828853150263399</v>
      </c>
      <c r="I199" s="8" t="s">
        <v>21</v>
      </c>
      <c r="J199" s="8" t="s">
        <v>21</v>
      </c>
      <c r="K199" s="23">
        <v>13593</v>
      </c>
      <c r="L199" s="149">
        <f t="shared" si="33"/>
        <v>0.73271110655925487</v>
      </c>
      <c r="M199" s="23">
        <v>1676.9257936319957</v>
      </c>
      <c r="N199" s="150">
        <f t="shared" si="34"/>
        <v>8.0867189643776052E-2</v>
      </c>
      <c r="O199" s="8" t="s">
        <v>21</v>
      </c>
      <c r="P199" s="8" t="s">
        <v>21</v>
      </c>
      <c r="Q199" s="195" t="s">
        <v>125</v>
      </c>
    </row>
    <row r="200" spans="2:19" x14ac:dyDescent="0.25">
      <c r="B200" s="194" t="s">
        <v>126</v>
      </c>
      <c r="C200" s="8" t="s">
        <v>21</v>
      </c>
      <c r="D200" s="8" t="s">
        <v>21</v>
      </c>
      <c r="E200" s="20">
        <v>11610</v>
      </c>
      <c r="F200" s="45">
        <f t="shared" si="31"/>
        <v>2.0530249846597832</v>
      </c>
      <c r="G200" s="132">
        <f t="shared" si="35"/>
        <v>177125</v>
      </c>
      <c r="H200" s="45">
        <f t="shared" si="32"/>
        <v>2.7214198674943164</v>
      </c>
      <c r="I200" s="8" t="s">
        <v>21</v>
      </c>
      <c r="J200" s="8" t="s">
        <v>21</v>
      </c>
      <c r="K200" s="23">
        <v>13707</v>
      </c>
      <c r="L200" s="149">
        <f t="shared" si="33"/>
        <v>0.73885611252907424</v>
      </c>
      <c r="M200" s="23">
        <v>12606.555584577738</v>
      </c>
      <c r="N200" s="150">
        <f t="shared" si="34"/>
        <v>0.60793192226165582</v>
      </c>
      <c r="O200" s="8" t="s">
        <v>21</v>
      </c>
      <c r="P200" s="8" t="s">
        <v>21</v>
      </c>
      <c r="Q200" s="195" t="s">
        <v>127</v>
      </c>
    </row>
    <row r="201" spans="2:19" ht="22.5" x14ac:dyDescent="0.25">
      <c r="B201" s="194" t="s">
        <v>159</v>
      </c>
      <c r="C201" s="8" t="s">
        <v>21</v>
      </c>
      <c r="D201" s="8" t="s">
        <v>21</v>
      </c>
      <c r="E201" s="20">
        <v>91666</v>
      </c>
      <c r="F201" s="45">
        <f t="shared" si="31"/>
        <v>16.209525257865952</v>
      </c>
      <c r="G201" s="132">
        <f t="shared" si="35"/>
        <v>1076334</v>
      </c>
      <c r="H201" s="45">
        <f t="shared" si="32"/>
        <v>16.537229254253365</v>
      </c>
      <c r="I201" s="8" t="s">
        <v>21</v>
      </c>
      <c r="J201" s="8" t="s">
        <v>21</v>
      </c>
      <c r="K201" s="23">
        <v>162376</v>
      </c>
      <c r="L201" s="149">
        <f t="shared" si="33"/>
        <v>8.752644643468372</v>
      </c>
      <c r="M201" s="23">
        <v>299369.7507167806</v>
      </c>
      <c r="N201" s="150">
        <f t="shared" si="34"/>
        <v>14.436649789010644</v>
      </c>
      <c r="O201" s="8" t="s">
        <v>21</v>
      </c>
      <c r="P201" s="8" t="s">
        <v>21</v>
      </c>
      <c r="Q201" s="195" t="s">
        <v>216</v>
      </c>
    </row>
    <row r="202" spans="2:19" ht="22.5" x14ac:dyDescent="0.25">
      <c r="B202" s="273" t="s">
        <v>128</v>
      </c>
      <c r="C202" s="8" t="s">
        <v>21</v>
      </c>
      <c r="D202" s="8" t="s">
        <v>21</v>
      </c>
      <c r="E202" s="20">
        <v>1678</v>
      </c>
      <c r="F202" s="45">
        <f t="shared" si="31"/>
        <v>0.29672488581043205</v>
      </c>
      <c r="G202" s="132">
        <f t="shared" si="35"/>
        <v>11121</v>
      </c>
      <c r="H202" s="45">
        <f t="shared" si="32"/>
        <v>0.17086752489148505</v>
      </c>
      <c r="I202" s="8" t="s">
        <v>21</v>
      </c>
      <c r="J202" s="8" t="s">
        <v>21</v>
      </c>
      <c r="K202" s="23">
        <v>4350</v>
      </c>
      <c r="L202" s="149">
        <f t="shared" si="33"/>
        <v>0.23448049095363485</v>
      </c>
      <c r="M202" s="23">
        <v>561.03538179619147</v>
      </c>
      <c r="N202" s="150">
        <f t="shared" si="34"/>
        <v>2.705507589475202E-2</v>
      </c>
      <c r="O202" s="8" t="s">
        <v>21</v>
      </c>
      <c r="P202" s="8" t="s">
        <v>21</v>
      </c>
      <c r="Q202" s="274" t="s">
        <v>167</v>
      </c>
    </row>
    <row r="203" spans="2:19" ht="15.75" thickBot="1" x14ac:dyDescent="0.3">
      <c r="B203" s="275" t="s">
        <v>299</v>
      </c>
      <c r="C203" s="116" t="s">
        <v>21</v>
      </c>
      <c r="D203" s="116" t="s">
        <v>21</v>
      </c>
      <c r="E203" s="278">
        <v>0</v>
      </c>
      <c r="F203" s="278">
        <v>0</v>
      </c>
      <c r="G203" s="179" t="s">
        <v>168</v>
      </c>
      <c r="H203" s="211" t="s">
        <v>168</v>
      </c>
      <c r="I203" s="116" t="s">
        <v>21</v>
      </c>
      <c r="J203" s="116" t="s">
        <v>21</v>
      </c>
      <c r="K203" s="179" t="s">
        <v>168</v>
      </c>
      <c r="L203" s="211" t="s">
        <v>168</v>
      </c>
      <c r="M203" s="179" t="s">
        <v>168</v>
      </c>
      <c r="N203" s="211" t="s">
        <v>168</v>
      </c>
      <c r="O203" s="116" t="s">
        <v>21</v>
      </c>
      <c r="P203" s="116" t="s">
        <v>21</v>
      </c>
      <c r="Q203" s="261" t="s">
        <v>300</v>
      </c>
    </row>
    <row r="204" spans="2:19" ht="23.25" customHeight="1" x14ac:dyDescent="0.25">
      <c r="B204" s="390"/>
      <c r="C204" s="390"/>
      <c r="D204" s="390"/>
      <c r="E204" s="390"/>
      <c r="F204" s="390"/>
      <c r="G204" s="390"/>
      <c r="H204" s="390"/>
      <c r="I204" s="20"/>
      <c r="J204" s="387"/>
      <c r="K204" s="387"/>
      <c r="L204" s="387"/>
      <c r="M204" s="387"/>
      <c r="N204" s="387"/>
      <c r="O204" s="387"/>
      <c r="P204" s="387"/>
      <c r="Q204" s="387"/>
    </row>
    <row r="205" spans="2:19" s="134" customFormat="1" ht="21" x14ac:dyDescent="0.3">
      <c r="B205" s="374" t="s">
        <v>219</v>
      </c>
      <c r="C205" s="374"/>
      <c r="D205" s="374"/>
      <c r="E205" s="374"/>
      <c r="F205" s="374"/>
      <c r="G205" s="374"/>
      <c r="H205" s="374"/>
      <c r="I205" s="374"/>
      <c r="J205" s="374"/>
      <c r="K205" s="374"/>
      <c r="L205" s="374"/>
      <c r="M205" s="374"/>
      <c r="N205" s="374"/>
      <c r="O205" s="374"/>
      <c r="P205" s="374"/>
      <c r="Q205" s="374"/>
      <c r="R205" s="133"/>
      <c r="S205" s="133"/>
    </row>
    <row r="206" spans="2:19" s="134" customFormat="1" ht="18.75" x14ac:dyDescent="0.3">
      <c r="B206" s="373" t="s">
        <v>220</v>
      </c>
      <c r="C206" s="373"/>
      <c r="D206" s="373"/>
      <c r="E206" s="373"/>
      <c r="F206" s="373"/>
      <c r="G206" s="373"/>
      <c r="H206" s="373"/>
      <c r="I206" s="373"/>
      <c r="J206" s="373"/>
      <c r="K206" s="373"/>
      <c r="L206" s="373"/>
      <c r="M206" s="373"/>
      <c r="N206" s="373"/>
      <c r="O206" s="373"/>
      <c r="P206" s="373"/>
      <c r="Q206" s="373"/>
      <c r="R206" s="133"/>
      <c r="S206" s="133"/>
    </row>
    <row r="207" spans="2:19" x14ac:dyDescent="0.25">
      <c r="B207" s="118"/>
      <c r="C207" s="119"/>
      <c r="D207" s="119"/>
      <c r="E207" s="119"/>
      <c r="F207" s="119"/>
      <c r="G207" s="119"/>
      <c r="H207" s="119"/>
      <c r="I207" s="119"/>
      <c r="J207" s="119"/>
      <c r="K207" s="119"/>
      <c r="L207" s="119"/>
      <c r="M207" s="119"/>
      <c r="N207" s="119"/>
      <c r="O207" s="119"/>
      <c r="P207" s="119"/>
      <c r="Q207" s="118"/>
      <c r="R207" s="1"/>
    </row>
    <row r="208" spans="2:19" ht="15.75" customHeight="1" x14ac:dyDescent="0.25">
      <c r="B208" s="8"/>
      <c r="C208" s="120"/>
      <c r="D208" s="120"/>
      <c r="E208" s="120"/>
      <c r="F208" s="351" t="s">
        <v>325</v>
      </c>
      <c r="G208" s="351"/>
      <c r="H208" s="351"/>
      <c r="I208" s="351"/>
      <c r="J208" s="351"/>
      <c r="K208" s="351"/>
      <c r="L208" s="351"/>
      <c r="M208" s="351"/>
      <c r="N208" s="120"/>
      <c r="O208" s="120"/>
      <c r="P208" s="120"/>
      <c r="Q208" s="121"/>
    </row>
    <row r="209" spans="2:17" ht="34.5" customHeight="1" x14ac:dyDescent="0.25">
      <c r="B209" s="379" t="s">
        <v>4</v>
      </c>
      <c r="C209" s="381" t="s">
        <v>5</v>
      </c>
      <c r="D209" s="381"/>
      <c r="E209" s="381" t="s">
        <v>6</v>
      </c>
      <c r="F209" s="381"/>
      <c r="G209" s="381" t="s">
        <v>7</v>
      </c>
      <c r="H209" s="381"/>
      <c r="I209" s="394" t="s">
        <v>8</v>
      </c>
      <c r="J209" s="395"/>
      <c r="K209" s="381" t="s">
        <v>9</v>
      </c>
      <c r="L209" s="381"/>
      <c r="M209" s="381" t="s">
        <v>10</v>
      </c>
      <c r="N209" s="381"/>
      <c r="O209" s="384" t="s">
        <v>11</v>
      </c>
      <c r="P209" s="384"/>
      <c r="Q209" s="380" t="s">
        <v>12</v>
      </c>
    </row>
    <row r="210" spans="2:17" ht="15.75" x14ac:dyDescent="0.25">
      <c r="B210" s="379"/>
      <c r="C210" s="382" t="s">
        <v>13</v>
      </c>
      <c r="D210" s="382"/>
      <c r="E210" s="382" t="s">
        <v>14</v>
      </c>
      <c r="F210" s="382"/>
      <c r="G210" s="382" t="s">
        <v>15</v>
      </c>
      <c r="H210" s="382"/>
      <c r="I210" s="392" t="s">
        <v>16</v>
      </c>
      <c r="J210" s="393"/>
      <c r="K210" s="382" t="s">
        <v>17</v>
      </c>
      <c r="L210" s="382"/>
      <c r="M210" s="382" t="s">
        <v>18</v>
      </c>
      <c r="N210" s="382"/>
      <c r="O210" s="384" t="s">
        <v>19</v>
      </c>
      <c r="P210" s="384"/>
      <c r="Q210" s="380"/>
    </row>
    <row r="211" spans="2:17" ht="22.5" x14ac:dyDescent="0.25">
      <c r="B211" s="379"/>
      <c r="C211" s="305" t="s">
        <v>153</v>
      </c>
      <c r="D211" s="306" t="s">
        <v>3</v>
      </c>
      <c r="E211" s="305" t="s">
        <v>153</v>
      </c>
      <c r="F211" s="306" t="s">
        <v>3</v>
      </c>
      <c r="G211" s="305" t="s">
        <v>153</v>
      </c>
      <c r="H211" s="306" t="s">
        <v>3</v>
      </c>
      <c r="I211" s="305" t="s">
        <v>153</v>
      </c>
      <c r="J211" s="306" t="s">
        <v>3</v>
      </c>
      <c r="K211" s="305" t="s">
        <v>153</v>
      </c>
      <c r="L211" s="306" t="s">
        <v>3</v>
      </c>
      <c r="M211" s="305" t="s">
        <v>153</v>
      </c>
      <c r="N211" s="306" t="s">
        <v>3</v>
      </c>
      <c r="O211" s="305" t="s">
        <v>153</v>
      </c>
      <c r="P211" s="306" t="s">
        <v>3</v>
      </c>
      <c r="Q211" s="380"/>
    </row>
    <row r="212" spans="2:17" ht="24.95" customHeight="1" thickBot="1" x14ac:dyDescent="0.3">
      <c r="B212" s="86" t="s">
        <v>20</v>
      </c>
      <c r="C212" s="60" t="s">
        <v>21</v>
      </c>
      <c r="D212" s="60" t="s">
        <v>21</v>
      </c>
      <c r="E212" s="123">
        <f>SUM(E213:E232)</f>
        <v>468223</v>
      </c>
      <c r="F212" s="124">
        <f>SUM(F213:F232)</f>
        <v>99.999999999999986</v>
      </c>
      <c r="G212" s="123">
        <f>SUM(G213:G231)</f>
        <v>5735735</v>
      </c>
      <c r="H212" s="124">
        <f>SUM(H213:H231)</f>
        <v>99.999999999999972</v>
      </c>
      <c r="I212" s="60" t="s">
        <v>21</v>
      </c>
      <c r="J212" s="60" t="s">
        <v>21</v>
      </c>
      <c r="K212" s="123">
        <f>SUM(K213:K231)</f>
        <v>1628718</v>
      </c>
      <c r="L212" s="124">
        <f>SUM(L213:L231)</f>
        <v>99.999999999999986</v>
      </c>
      <c r="M212" s="123">
        <f>SUM(M213:M231)</f>
        <v>1567243.0174485901</v>
      </c>
      <c r="N212" s="124">
        <f>SUM(N213:N231)</f>
        <v>99.999999999999972</v>
      </c>
      <c r="O212" s="60" t="s">
        <v>21</v>
      </c>
      <c r="P212" s="60" t="s">
        <v>21</v>
      </c>
      <c r="Q212" s="138" t="s">
        <v>22</v>
      </c>
    </row>
    <row r="213" spans="2:17" ht="15.75" thickBot="1" x14ac:dyDescent="0.3">
      <c r="B213" s="163" t="s">
        <v>105</v>
      </c>
      <c r="C213" s="8" t="s">
        <v>21</v>
      </c>
      <c r="D213" s="8" t="s">
        <v>21</v>
      </c>
      <c r="E213" s="20">
        <v>6813</v>
      </c>
      <c r="F213" s="45">
        <f>+E213/$E$212*100</f>
        <v>1.4550758933243348</v>
      </c>
      <c r="G213" s="132">
        <f>+G39-G126</f>
        <v>458766</v>
      </c>
      <c r="H213" s="149">
        <f>+G213/$G$212*100</f>
        <v>7.9983820730908946</v>
      </c>
      <c r="I213" s="8" t="s">
        <v>21</v>
      </c>
      <c r="J213" s="8" t="s">
        <v>21</v>
      </c>
      <c r="K213" s="23">
        <v>23958</v>
      </c>
      <c r="L213" s="149">
        <f>+K213/$K$212*100</f>
        <v>1.470972875599091</v>
      </c>
      <c r="M213" s="23">
        <v>76506.622232228285</v>
      </c>
      <c r="N213" s="149">
        <f>+M213/$M$212*100</f>
        <v>4.8816055570487116</v>
      </c>
      <c r="O213" s="8" t="s">
        <v>21</v>
      </c>
      <c r="P213" s="8" t="s">
        <v>21</v>
      </c>
      <c r="Q213" s="191" t="s">
        <v>106</v>
      </c>
    </row>
    <row r="214" spans="2:17" ht="15.75" thickBot="1" x14ac:dyDescent="0.3">
      <c r="B214" s="163" t="s">
        <v>107</v>
      </c>
      <c r="C214" s="8" t="s">
        <v>21</v>
      </c>
      <c r="D214" s="8" t="s">
        <v>21</v>
      </c>
      <c r="E214" s="20">
        <v>1483</v>
      </c>
      <c r="F214" s="45">
        <f t="shared" ref="F214:F231" si="36">+E214/$E$212*100</f>
        <v>0.31672942166446327</v>
      </c>
      <c r="G214" s="132">
        <f>+G40-G127</f>
        <v>40467</v>
      </c>
      <c r="H214" s="149">
        <f t="shared" ref="H214:H231" si="37">+G214/$G$212*100</f>
        <v>0.70552422662483538</v>
      </c>
      <c r="I214" s="8" t="s">
        <v>21</v>
      </c>
      <c r="J214" s="8" t="s">
        <v>21</v>
      </c>
      <c r="K214" s="23">
        <v>87123</v>
      </c>
      <c r="L214" s="149">
        <f t="shared" ref="L214:L231" si="38">+K214/$K$212*100</f>
        <v>5.3491764688546457</v>
      </c>
      <c r="M214" s="23">
        <v>340482.79729147523</v>
      </c>
      <c r="N214" s="149">
        <f t="shared" ref="N214:N231" si="39">+M214/$M$212*100</f>
        <v>21.724952256974657</v>
      </c>
      <c r="O214" s="8" t="s">
        <v>21</v>
      </c>
      <c r="P214" s="8" t="s">
        <v>21</v>
      </c>
      <c r="Q214" s="191" t="s">
        <v>108</v>
      </c>
    </row>
    <row r="215" spans="2:17" ht="15.75" thickBot="1" x14ac:dyDescent="0.3">
      <c r="B215" s="163" t="s">
        <v>109</v>
      </c>
      <c r="C215" s="8" t="s">
        <v>21</v>
      </c>
      <c r="D215" s="8" t="s">
        <v>21</v>
      </c>
      <c r="E215" s="20">
        <v>67290</v>
      </c>
      <c r="F215" s="45">
        <f t="shared" si="36"/>
        <v>14.371357237897325</v>
      </c>
      <c r="G215" s="132">
        <f>+G41-G128</f>
        <v>752192</v>
      </c>
      <c r="H215" s="149">
        <f t="shared" si="37"/>
        <v>13.11413445704866</v>
      </c>
      <c r="I215" s="8" t="s">
        <v>21</v>
      </c>
      <c r="J215" s="8" t="s">
        <v>21</v>
      </c>
      <c r="K215" s="23">
        <v>131757</v>
      </c>
      <c r="L215" s="149">
        <f t="shared" si="38"/>
        <v>8.0896140399995584</v>
      </c>
      <c r="M215" s="23">
        <v>156687.26621871901</v>
      </c>
      <c r="N215" s="149">
        <f t="shared" si="39"/>
        <v>9.9976368995919795</v>
      </c>
      <c r="O215" s="8" t="s">
        <v>21</v>
      </c>
      <c r="P215" s="8" t="s">
        <v>21</v>
      </c>
      <c r="Q215" s="191" t="s">
        <v>110</v>
      </c>
    </row>
    <row r="216" spans="2:17" ht="23.25" thickBot="1" x14ac:dyDescent="0.3">
      <c r="B216" s="163" t="s">
        <v>339</v>
      </c>
      <c r="C216" s="8" t="s">
        <v>21</v>
      </c>
      <c r="D216" s="8" t="s">
        <v>21</v>
      </c>
      <c r="E216" s="20">
        <v>663</v>
      </c>
      <c r="F216" s="45">
        <f t="shared" si="36"/>
        <v>0.1415991952552523</v>
      </c>
      <c r="G216" s="20">
        <v>65322</v>
      </c>
      <c r="H216" s="149">
        <f t="shared" si="37"/>
        <v>1.138860146084155</v>
      </c>
      <c r="I216" s="8" t="s">
        <v>21</v>
      </c>
      <c r="J216" s="8" t="s">
        <v>21</v>
      </c>
      <c r="K216" s="20">
        <v>29696</v>
      </c>
      <c r="L216" s="149">
        <f t="shared" si="38"/>
        <v>1.8232745017860672</v>
      </c>
      <c r="M216" s="20">
        <v>506.93675286103269</v>
      </c>
      <c r="N216" s="149">
        <f t="shared" si="39"/>
        <v>3.2345765603493053E-2</v>
      </c>
      <c r="O216" s="8" t="s">
        <v>21</v>
      </c>
      <c r="P216" s="8" t="s">
        <v>21</v>
      </c>
      <c r="Q216" s="191" t="s">
        <v>340</v>
      </c>
    </row>
    <row r="217" spans="2:17" ht="15.75" thickBot="1" x14ac:dyDescent="0.3">
      <c r="B217" s="163" t="s">
        <v>111</v>
      </c>
      <c r="C217" s="8" t="s">
        <v>21</v>
      </c>
      <c r="D217" s="8" t="s">
        <v>21</v>
      </c>
      <c r="E217" s="20">
        <v>154323</v>
      </c>
      <c r="F217" s="45">
        <f t="shared" si="36"/>
        <v>32.959295036766669</v>
      </c>
      <c r="G217" s="132">
        <f>+G43-G130</f>
        <v>1229791</v>
      </c>
      <c r="H217" s="149">
        <f t="shared" si="37"/>
        <v>21.440861546079098</v>
      </c>
      <c r="I217" s="8" t="s">
        <v>21</v>
      </c>
      <c r="J217" s="8" t="s">
        <v>21</v>
      </c>
      <c r="K217" s="23">
        <v>779033</v>
      </c>
      <c r="L217" s="149">
        <f t="shared" si="38"/>
        <v>47.831054854185929</v>
      </c>
      <c r="M217" s="23">
        <v>296636.53693992557</v>
      </c>
      <c r="N217" s="149">
        <f t="shared" si="39"/>
        <v>18.927284003653636</v>
      </c>
      <c r="O217" s="8" t="s">
        <v>21</v>
      </c>
      <c r="P217" s="8" t="s">
        <v>21</v>
      </c>
      <c r="Q217" s="191" t="s">
        <v>112</v>
      </c>
    </row>
    <row r="218" spans="2:17" ht="15.75" thickBot="1" x14ac:dyDescent="0.3">
      <c r="B218" s="163" t="s">
        <v>163</v>
      </c>
      <c r="C218" s="8" t="s">
        <v>21</v>
      </c>
      <c r="D218" s="8" t="s">
        <v>21</v>
      </c>
      <c r="E218" s="20">
        <v>85610</v>
      </c>
      <c r="F218" s="45">
        <f t="shared" si="36"/>
        <v>18.284022784015306</v>
      </c>
      <c r="G218" s="132">
        <f>+G44-G131</f>
        <v>1353239</v>
      </c>
      <c r="H218" s="149">
        <f t="shared" si="37"/>
        <v>23.593122764562867</v>
      </c>
      <c r="I218" s="8" t="s">
        <v>21</v>
      </c>
      <c r="J218" s="8" t="s">
        <v>21</v>
      </c>
      <c r="K218" s="23">
        <v>226250</v>
      </c>
      <c r="L218" s="149">
        <f t="shared" si="38"/>
        <v>13.891293643221234</v>
      </c>
      <c r="M218" s="23">
        <v>79053.492714847744</v>
      </c>
      <c r="N218" s="149">
        <f t="shared" si="39"/>
        <v>5.0441119746409022</v>
      </c>
      <c r="O218" s="8" t="s">
        <v>21</v>
      </c>
      <c r="P218" s="8" t="s">
        <v>21</v>
      </c>
      <c r="Q218" s="191" t="s">
        <v>164</v>
      </c>
    </row>
    <row r="219" spans="2:17" ht="23.25" thickBot="1" x14ac:dyDescent="0.3">
      <c r="B219" s="163" t="s">
        <v>341</v>
      </c>
      <c r="C219" s="8" t="s">
        <v>21</v>
      </c>
      <c r="D219" s="8" t="s">
        <v>21</v>
      </c>
      <c r="E219" s="20">
        <v>14116</v>
      </c>
      <c r="F219" s="45">
        <f t="shared" si="36"/>
        <v>3.0148027756005153</v>
      </c>
      <c r="G219" s="20">
        <v>278185</v>
      </c>
      <c r="H219" s="149">
        <f t="shared" si="37"/>
        <v>4.8500322975172319</v>
      </c>
      <c r="I219" s="8" t="s">
        <v>21</v>
      </c>
      <c r="J219" s="8" t="s">
        <v>21</v>
      </c>
      <c r="K219" s="20">
        <v>62285</v>
      </c>
      <c r="L219" s="149">
        <f t="shared" si="38"/>
        <v>3.8241733682565062</v>
      </c>
      <c r="M219" s="20">
        <v>109179.29023512661</v>
      </c>
      <c r="N219" s="149">
        <f t="shared" si="39"/>
        <v>6.9663280690742013</v>
      </c>
      <c r="O219" s="8" t="s">
        <v>21</v>
      </c>
      <c r="P219" s="8" t="s">
        <v>21</v>
      </c>
      <c r="Q219" s="191" t="s">
        <v>342</v>
      </c>
    </row>
    <row r="220" spans="2:17" ht="23.25" thickBot="1" x14ac:dyDescent="0.3">
      <c r="B220" s="163" t="s">
        <v>113</v>
      </c>
      <c r="C220" s="8" t="s">
        <v>21</v>
      </c>
      <c r="D220" s="8" t="s">
        <v>21</v>
      </c>
      <c r="E220" s="20">
        <v>28474</v>
      </c>
      <c r="F220" s="45">
        <f t="shared" si="36"/>
        <v>6.0812903253364317</v>
      </c>
      <c r="G220" s="132">
        <f t="shared" ref="G220:G231" si="40">+G46-G133</f>
        <v>298321</v>
      </c>
      <c r="H220" s="149">
        <f t="shared" si="37"/>
        <v>5.2010945415016563</v>
      </c>
      <c r="I220" s="8" t="s">
        <v>21</v>
      </c>
      <c r="J220" s="8" t="s">
        <v>21</v>
      </c>
      <c r="K220" s="23">
        <v>37366</v>
      </c>
      <c r="L220" s="149">
        <f t="shared" si="38"/>
        <v>2.2941970310391366</v>
      </c>
      <c r="M220" s="23">
        <v>57282.264263448007</v>
      </c>
      <c r="N220" s="149">
        <f t="shared" si="39"/>
        <v>3.6549701370947103</v>
      </c>
      <c r="O220" s="8" t="s">
        <v>21</v>
      </c>
      <c r="P220" s="8" t="s">
        <v>21</v>
      </c>
      <c r="Q220" s="191" t="s">
        <v>114</v>
      </c>
    </row>
    <row r="221" spans="2:17" x14ac:dyDescent="0.25">
      <c r="B221" s="192" t="s">
        <v>115</v>
      </c>
      <c r="C221" s="8" t="s">
        <v>21</v>
      </c>
      <c r="D221" s="8" t="s">
        <v>21</v>
      </c>
      <c r="E221" s="20">
        <v>6699</v>
      </c>
      <c r="F221" s="45">
        <f t="shared" si="36"/>
        <v>1.4307285203845177</v>
      </c>
      <c r="G221" s="132">
        <f t="shared" si="40"/>
        <v>41766</v>
      </c>
      <c r="H221" s="149">
        <f t="shared" si="37"/>
        <v>0.72817171644087464</v>
      </c>
      <c r="I221" s="8" t="s">
        <v>21</v>
      </c>
      <c r="J221" s="8" t="s">
        <v>21</v>
      </c>
      <c r="K221" s="23">
        <v>7739</v>
      </c>
      <c r="L221" s="149">
        <f t="shared" si="38"/>
        <v>0.47515899007685802</v>
      </c>
      <c r="M221" s="23">
        <v>5861.0537447281349</v>
      </c>
      <c r="N221" s="149">
        <f t="shared" si="39"/>
        <v>0.37397223528675849</v>
      </c>
      <c r="O221" s="8" t="s">
        <v>21</v>
      </c>
      <c r="P221" s="8" t="s">
        <v>21</v>
      </c>
      <c r="Q221" s="193" t="s">
        <v>116</v>
      </c>
    </row>
    <row r="222" spans="2:17" x14ac:dyDescent="0.25">
      <c r="B222" s="194" t="s">
        <v>117</v>
      </c>
      <c r="C222" s="8" t="s">
        <v>21</v>
      </c>
      <c r="D222" s="8" t="s">
        <v>21</v>
      </c>
      <c r="E222" s="20">
        <v>5795</v>
      </c>
      <c r="F222" s="45">
        <f t="shared" si="36"/>
        <v>1.2376581244407046</v>
      </c>
      <c r="G222" s="132">
        <f t="shared" si="40"/>
        <v>41742</v>
      </c>
      <c r="H222" s="149">
        <f t="shared" si="37"/>
        <v>0.72775328706783005</v>
      </c>
      <c r="I222" s="8" t="s">
        <v>21</v>
      </c>
      <c r="J222" s="8" t="s">
        <v>21</v>
      </c>
      <c r="K222" s="23">
        <v>10601</v>
      </c>
      <c r="L222" s="149">
        <f t="shared" si="38"/>
        <v>0.65088001728967204</v>
      </c>
      <c r="M222" s="23">
        <v>4033.9856473118753</v>
      </c>
      <c r="N222" s="149">
        <f t="shared" si="39"/>
        <v>0.25739375466346276</v>
      </c>
      <c r="O222" s="8" t="s">
        <v>21</v>
      </c>
      <c r="P222" s="8" t="s">
        <v>21</v>
      </c>
      <c r="Q222" s="195" t="s">
        <v>118</v>
      </c>
    </row>
    <row r="223" spans="2:17" ht="22.5" x14ac:dyDescent="0.25">
      <c r="B223" s="194" t="s">
        <v>119</v>
      </c>
      <c r="C223" s="8" t="s">
        <v>21</v>
      </c>
      <c r="D223" s="8" t="s">
        <v>21</v>
      </c>
      <c r="E223" s="20">
        <v>9030</v>
      </c>
      <c r="F223" s="45">
        <f t="shared" si="36"/>
        <v>1.9285682249697262</v>
      </c>
      <c r="G223" s="132">
        <f t="shared" si="40"/>
        <v>124070</v>
      </c>
      <c r="H223" s="149">
        <f t="shared" si="37"/>
        <v>2.163105513068508</v>
      </c>
      <c r="I223" s="8" t="s">
        <v>21</v>
      </c>
      <c r="J223" s="8" t="s">
        <v>21</v>
      </c>
      <c r="K223" s="23">
        <v>26747</v>
      </c>
      <c r="L223" s="149">
        <f t="shared" si="38"/>
        <v>1.6422118500563021</v>
      </c>
      <c r="M223" s="23">
        <v>13434.024775130329</v>
      </c>
      <c r="N223" s="149">
        <f t="shared" si="39"/>
        <v>0.85717560235172663</v>
      </c>
      <c r="O223" s="8" t="s">
        <v>21</v>
      </c>
      <c r="P223" s="8" t="s">
        <v>21</v>
      </c>
      <c r="Q223" s="195" t="s">
        <v>120</v>
      </c>
    </row>
    <row r="224" spans="2:17" ht="22.5" x14ac:dyDescent="0.25">
      <c r="B224" s="194" t="s">
        <v>162</v>
      </c>
      <c r="C224" s="8" t="s">
        <v>21</v>
      </c>
      <c r="D224" s="8" t="s">
        <v>21</v>
      </c>
      <c r="E224" s="20">
        <v>15559</v>
      </c>
      <c r="F224" s="45">
        <f t="shared" si="36"/>
        <v>3.3229892593913584</v>
      </c>
      <c r="G224" s="132">
        <f t="shared" si="40"/>
        <v>135960</v>
      </c>
      <c r="H224" s="149">
        <f t="shared" si="37"/>
        <v>2.3704023982976898</v>
      </c>
      <c r="I224" s="8" t="s">
        <v>21</v>
      </c>
      <c r="J224" s="8" t="s">
        <v>21</v>
      </c>
      <c r="K224" s="23">
        <v>51107</v>
      </c>
      <c r="L224" s="149">
        <f t="shared" si="38"/>
        <v>3.1378667148026853</v>
      </c>
      <c r="M224" s="23">
        <v>321911.64441198285</v>
      </c>
      <c r="N224" s="149">
        <f t="shared" si="39"/>
        <v>20.539995446018469</v>
      </c>
      <c r="O224" s="8" t="s">
        <v>21</v>
      </c>
      <c r="P224" s="8" t="s">
        <v>21</v>
      </c>
      <c r="Q224" s="195" t="s">
        <v>121</v>
      </c>
    </row>
    <row r="225" spans="2:19" ht="29.25" customHeight="1" x14ac:dyDescent="0.25">
      <c r="B225" s="194" t="s">
        <v>161</v>
      </c>
      <c r="C225" s="8" t="s">
        <v>21</v>
      </c>
      <c r="D225" s="8" t="s">
        <v>21</v>
      </c>
      <c r="E225" s="20">
        <v>28538</v>
      </c>
      <c r="F225" s="45">
        <f t="shared" si="36"/>
        <v>6.094959025934223</v>
      </c>
      <c r="G225" s="132">
        <f t="shared" si="40"/>
        <v>25110</v>
      </c>
      <c r="H225" s="149">
        <f t="shared" si="37"/>
        <v>0.43778173154791844</v>
      </c>
      <c r="I225" s="8" t="s">
        <v>21</v>
      </c>
      <c r="J225" s="8" t="s">
        <v>21</v>
      </c>
      <c r="K225" s="23">
        <v>44783</v>
      </c>
      <c r="L225" s="149">
        <f t="shared" si="38"/>
        <v>2.7495858706049789</v>
      </c>
      <c r="M225" s="23">
        <v>26948.21314724104</v>
      </c>
      <c r="N225" s="149">
        <f t="shared" si="39"/>
        <v>1.7194661483393732</v>
      </c>
      <c r="O225" s="8" t="s">
        <v>21</v>
      </c>
      <c r="P225" s="8" t="s">
        <v>21</v>
      </c>
      <c r="Q225" s="195" t="s">
        <v>165</v>
      </c>
    </row>
    <row r="226" spans="2:19" x14ac:dyDescent="0.25">
      <c r="B226" s="194" t="s">
        <v>122</v>
      </c>
      <c r="C226" s="8" t="s">
        <v>21</v>
      </c>
      <c r="D226" s="8" t="s">
        <v>21</v>
      </c>
      <c r="E226" s="20">
        <v>5441</v>
      </c>
      <c r="F226" s="45">
        <f t="shared" si="36"/>
        <v>1.162053124259167</v>
      </c>
      <c r="G226" s="132">
        <f t="shared" si="40"/>
        <v>137716</v>
      </c>
      <c r="H226" s="149">
        <f t="shared" si="37"/>
        <v>2.4010174807587865</v>
      </c>
      <c r="I226" s="8" t="s">
        <v>21</v>
      </c>
      <c r="J226" s="8" t="s">
        <v>21</v>
      </c>
      <c r="K226" s="23">
        <v>13891</v>
      </c>
      <c r="L226" s="149">
        <f t="shared" si="38"/>
        <v>0.85287938120656848</v>
      </c>
      <c r="M226" s="23">
        <v>15715.106217800245</v>
      </c>
      <c r="N226" s="149">
        <f t="shared" si="39"/>
        <v>1.0027230010176607</v>
      </c>
      <c r="O226" s="8" t="s">
        <v>21</v>
      </c>
      <c r="P226" s="8" t="s">
        <v>21</v>
      </c>
      <c r="Q226" s="195" t="s">
        <v>123</v>
      </c>
    </row>
    <row r="227" spans="2:19" ht="16.5" customHeight="1" x14ac:dyDescent="0.25">
      <c r="B227" s="194" t="s">
        <v>160</v>
      </c>
      <c r="C227" s="8" t="s">
        <v>21</v>
      </c>
      <c r="D227" s="8" t="s">
        <v>21</v>
      </c>
      <c r="E227" s="20">
        <v>1040</v>
      </c>
      <c r="F227" s="45">
        <f t="shared" si="36"/>
        <v>0.22211638471412126</v>
      </c>
      <c r="G227" s="132">
        <f t="shared" si="40"/>
        <v>140032</v>
      </c>
      <c r="H227" s="149">
        <f t="shared" si="37"/>
        <v>2.4413959152575915</v>
      </c>
      <c r="I227" s="8" t="s">
        <v>21</v>
      </c>
      <c r="J227" s="8" t="s">
        <v>21</v>
      </c>
      <c r="K227" s="23">
        <v>12842</v>
      </c>
      <c r="L227" s="149">
        <f t="shared" si="38"/>
        <v>0.78847289708838475</v>
      </c>
      <c r="M227" s="23">
        <v>9623.5465214180149</v>
      </c>
      <c r="N227" s="149">
        <f t="shared" si="39"/>
        <v>0.61404303061338683</v>
      </c>
      <c r="O227" s="8" t="s">
        <v>21</v>
      </c>
      <c r="P227" s="8" t="s">
        <v>21</v>
      </c>
      <c r="Q227" s="195" t="s">
        <v>166</v>
      </c>
    </row>
    <row r="228" spans="2:19" x14ac:dyDescent="0.25">
      <c r="B228" s="194" t="s">
        <v>124</v>
      </c>
      <c r="C228" s="8" t="s">
        <v>21</v>
      </c>
      <c r="D228" s="8" t="s">
        <v>21</v>
      </c>
      <c r="E228" s="20">
        <v>690</v>
      </c>
      <c r="F228" s="45">
        <f t="shared" si="36"/>
        <v>0.14736567831994585</v>
      </c>
      <c r="G228" s="132">
        <f t="shared" si="40"/>
        <v>11081</v>
      </c>
      <c r="H228" s="149">
        <f t="shared" si="37"/>
        <v>0.19319232844613637</v>
      </c>
      <c r="I228" s="8" t="s">
        <v>21</v>
      </c>
      <c r="J228" s="8" t="s">
        <v>21</v>
      </c>
      <c r="K228" s="23">
        <v>12514</v>
      </c>
      <c r="L228" s="149">
        <f t="shared" si="38"/>
        <v>0.76833435867964872</v>
      </c>
      <c r="M228" s="23">
        <v>1577.6704608539578</v>
      </c>
      <c r="N228" s="149">
        <f t="shared" si="39"/>
        <v>0.10066533672757037</v>
      </c>
      <c r="O228" s="8" t="s">
        <v>21</v>
      </c>
      <c r="P228" s="8" t="s">
        <v>21</v>
      </c>
      <c r="Q228" s="195" t="s">
        <v>125</v>
      </c>
    </row>
    <row r="229" spans="2:19" ht="18.75" customHeight="1" x14ac:dyDescent="0.25">
      <c r="B229" s="194" t="s">
        <v>126</v>
      </c>
      <c r="C229" s="8" t="s">
        <v>21</v>
      </c>
      <c r="D229" s="8" t="s">
        <v>21</v>
      </c>
      <c r="E229" s="20">
        <v>9175</v>
      </c>
      <c r="F229" s="45">
        <f t="shared" si="36"/>
        <v>1.9595363747615988</v>
      </c>
      <c r="G229" s="132">
        <f t="shared" si="40"/>
        <v>153380</v>
      </c>
      <c r="H229" s="149">
        <f t="shared" si="37"/>
        <v>2.6741123848992325</v>
      </c>
      <c r="I229" s="8" t="s">
        <v>21</v>
      </c>
      <c r="J229" s="8" t="s">
        <v>21</v>
      </c>
      <c r="K229" s="23">
        <v>10686</v>
      </c>
      <c r="L229" s="149">
        <f t="shared" si="38"/>
        <v>0.65609884584071643</v>
      </c>
      <c r="M229" s="23">
        <v>5214.2622609058626</v>
      </c>
      <c r="N229" s="149">
        <f t="shared" si="39"/>
        <v>0.33270285481280854</v>
      </c>
      <c r="O229" s="8" t="s">
        <v>21</v>
      </c>
      <c r="P229" s="8" t="s">
        <v>21</v>
      </c>
      <c r="Q229" s="195" t="s">
        <v>127</v>
      </c>
    </row>
    <row r="230" spans="2:19" ht="22.5" x14ac:dyDescent="0.25">
      <c r="B230" s="194" t="s">
        <v>159</v>
      </c>
      <c r="C230" s="8" t="s">
        <v>21</v>
      </c>
      <c r="D230" s="8" t="s">
        <v>21</v>
      </c>
      <c r="E230" s="20">
        <v>26089</v>
      </c>
      <c r="F230" s="45">
        <f t="shared" si="36"/>
        <v>5.5719176546218367</v>
      </c>
      <c r="G230" s="132">
        <f t="shared" si="40"/>
        <v>438209</v>
      </c>
      <c r="H230" s="149">
        <f t="shared" si="37"/>
        <v>7.6399798805209791</v>
      </c>
      <c r="I230" s="8" t="s">
        <v>21</v>
      </c>
      <c r="J230" s="8" t="s">
        <v>21</v>
      </c>
      <c r="K230" s="23">
        <v>57199</v>
      </c>
      <c r="L230" s="149">
        <f t="shared" si="38"/>
        <v>3.5119032269551882</v>
      </c>
      <c r="M230" s="23">
        <v>46027.268230789778</v>
      </c>
      <c r="N230" s="149">
        <f t="shared" si="39"/>
        <v>2.936830326781124</v>
      </c>
      <c r="O230" s="8" t="s">
        <v>21</v>
      </c>
      <c r="P230" s="8" t="s">
        <v>21</v>
      </c>
      <c r="Q230" s="195" t="s">
        <v>216</v>
      </c>
    </row>
    <row r="231" spans="2:19" ht="22.5" x14ac:dyDescent="0.25">
      <c r="B231" s="273" t="s">
        <v>128</v>
      </c>
      <c r="C231" s="8" t="s">
        <v>21</v>
      </c>
      <c r="D231" s="8" t="s">
        <v>21</v>
      </c>
      <c r="E231" s="20">
        <v>1395</v>
      </c>
      <c r="F231" s="45">
        <f t="shared" si="36"/>
        <v>0.29793495834249922</v>
      </c>
      <c r="G231" s="132">
        <f t="shared" si="40"/>
        <v>10386</v>
      </c>
      <c r="H231" s="149">
        <f t="shared" si="37"/>
        <v>0.18107531118505302</v>
      </c>
      <c r="I231" s="8" t="s">
        <v>21</v>
      </c>
      <c r="J231" s="8" t="s">
        <v>21</v>
      </c>
      <c r="K231" s="23">
        <v>3141</v>
      </c>
      <c r="L231" s="149">
        <f t="shared" si="38"/>
        <v>0.19285106445683045</v>
      </c>
      <c r="M231" s="23">
        <v>561.03538179619147</v>
      </c>
      <c r="N231" s="149">
        <f t="shared" si="39"/>
        <v>3.5797599705343394E-2</v>
      </c>
      <c r="O231" s="8" t="s">
        <v>21</v>
      </c>
      <c r="P231" s="8" t="s">
        <v>21</v>
      </c>
      <c r="Q231" s="274" t="s">
        <v>167</v>
      </c>
    </row>
    <row r="232" spans="2:19" ht="15.75" thickBot="1" x14ac:dyDescent="0.3">
      <c r="B232" s="275" t="s">
        <v>299</v>
      </c>
      <c r="C232" s="116" t="s">
        <v>21</v>
      </c>
      <c r="D232" s="116" t="s">
        <v>21</v>
      </c>
      <c r="E232" s="179" t="s">
        <v>168</v>
      </c>
      <c r="F232" s="179" t="s">
        <v>168</v>
      </c>
      <c r="G232" s="179" t="s">
        <v>168</v>
      </c>
      <c r="H232" s="211" t="s">
        <v>168</v>
      </c>
      <c r="I232" s="116" t="s">
        <v>21</v>
      </c>
      <c r="J232" s="116" t="s">
        <v>21</v>
      </c>
      <c r="K232" s="179" t="s">
        <v>168</v>
      </c>
      <c r="L232" s="211" t="s">
        <v>168</v>
      </c>
      <c r="M232" s="179" t="s">
        <v>168</v>
      </c>
      <c r="N232" s="211" t="s">
        <v>168</v>
      </c>
      <c r="O232" s="116" t="s">
        <v>21</v>
      </c>
      <c r="P232" s="116" t="s">
        <v>21</v>
      </c>
      <c r="Q232" s="261" t="s">
        <v>300</v>
      </c>
    </row>
    <row r="233" spans="2:19" ht="24.75" customHeight="1" x14ac:dyDescent="0.25">
      <c r="B233" s="390"/>
      <c r="C233" s="390"/>
      <c r="D233" s="390"/>
      <c r="E233" s="390"/>
      <c r="F233" s="390"/>
      <c r="G233" s="390"/>
      <c r="H233" s="390"/>
      <c r="I233" s="20"/>
      <c r="J233" s="387"/>
      <c r="K233" s="387"/>
      <c r="L233" s="387"/>
      <c r="M233" s="387"/>
      <c r="N233" s="387"/>
      <c r="O233" s="387"/>
      <c r="P233" s="387"/>
      <c r="Q233" s="387"/>
    </row>
    <row r="234" spans="2:19" s="134" customFormat="1" ht="21" x14ac:dyDescent="0.3">
      <c r="B234" s="374" t="s">
        <v>219</v>
      </c>
      <c r="C234" s="374"/>
      <c r="D234" s="374"/>
      <c r="E234" s="374"/>
      <c r="F234" s="374"/>
      <c r="G234" s="374"/>
      <c r="H234" s="374"/>
      <c r="I234" s="374"/>
      <c r="J234" s="374"/>
      <c r="K234" s="374"/>
      <c r="L234" s="374"/>
      <c r="M234" s="374"/>
      <c r="N234" s="374"/>
      <c r="O234" s="374"/>
      <c r="P234" s="374"/>
      <c r="Q234" s="374"/>
      <c r="R234" s="133"/>
      <c r="S234" s="133"/>
    </row>
    <row r="235" spans="2:19" s="134" customFormat="1" ht="18.75" x14ac:dyDescent="0.3">
      <c r="B235" s="373" t="s">
        <v>221</v>
      </c>
      <c r="C235" s="373"/>
      <c r="D235" s="373"/>
      <c r="E235" s="373"/>
      <c r="F235" s="373"/>
      <c r="G235" s="373"/>
      <c r="H235" s="373"/>
      <c r="I235" s="373"/>
      <c r="J235" s="373"/>
      <c r="K235" s="373"/>
      <c r="L235" s="373"/>
      <c r="M235" s="373"/>
      <c r="N235" s="373"/>
      <c r="O235" s="373"/>
      <c r="P235" s="373"/>
      <c r="Q235" s="373"/>
      <c r="R235" s="133"/>
      <c r="S235" s="133"/>
    </row>
    <row r="236" spans="2:19" x14ac:dyDescent="0.25">
      <c r="B236" s="118"/>
      <c r="C236" s="119"/>
      <c r="D236" s="119"/>
      <c r="E236" s="119"/>
      <c r="F236" s="119"/>
      <c r="G236" s="119"/>
      <c r="H236" s="119"/>
      <c r="I236" s="119"/>
      <c r="J236" s="119"/>
      <c r="K236" s="119"/>
      <c r="L236" s="119"/>
      <c r="M236" s="119"/>
      <c r="N236" s="119"/>
      <c r="O236" s="119"/>
      <c r="P236" s="119"/>
      <c r="Q236" s="118"/>
      <c r="R236" s="1"/>
    </row>
    <row r="237" spans="2:19" ht="15.75" customHeight="1" x14ac:dyDescent="0.25">
      <c r="B237" s="8"/>
      <c r="C237" s="120"/>
      <c r="D237" s="120"/>
      <c r="E237" s="120"/>
      <c r="F237" s="351" t="s">
        <v>316</v>
      </c>
      <c r="G237" s="351"/>
      <c r="H237" s="351"/>
      <c r="I237" s="351"/>
      <c r="J237" s="351"/>
      <c r="K237" s="351"/>
      <c r="L237" s="351"/>
      <c r="M237" s="351"/>
      <c r="N237" s="120"/>
      <c r="O237" s="120"/>
      <c r="P237" s="120"/>
      <c r="Q237" s="121"/>
    </row>
    <row r="238" spans="2:19" ht="42" customHeight="1" x14ac:dyDescent="0.25">
      <c r="B238" s="379" t="s">
        <v>4</v>
      </c>
      <c r="C238" s="381" t="s">
        <v>5</v>
      </c>
      <c r="D238" s="381"/>
      <c r="E238" s="381" t="s">
        <v>6</v>
      </c>
      <c r="F238" s="381"/>
      <c r="G238" s="381" t="s">
        <v>7</v>
      </c>
      <c r="H238" s="381"/>
      <c r="I238" s="394" t="s">
        <v>8</v>
      </c>
      <c r="J238" s="395"/>
      <c r="K238" s="381" t="s">
        <v>9</v>
      </c>
      <c r="L238" s="381"/>
      <c r="M238" s="381" t="s">
        <v>10</v>
      </c>
      <c r="N238" s="381"/>
      <c r="O238" s="384" t="s">
        <v>11</v>
      </c>
      <c r="P238" s="384"/>
      <c r="Q238" s="380" t="s">
        <v>12</v>
      </c>
    </row>
    <row r="239" spans="2:19" ht="15.75" x14ac:dyDescent="0.25">
      <c r="B239" s="379"/>
      <c r="C239" s="382" t="s">
        <v>13</v>
      </c>
      <c r="D239" s="382"/>
      <c r="E239" s="382" t="s">
        <v>14</v>
      </c>
      <c r="F239" s="382"/>
      <c r="G239" s="382" t="s">
        <v>15</v>
      </c>
      <c r="H239" s="382"/>
      <c r="I239" s="392" t="s">
        <v>16</v>
      </c>
      <c r="J239" s="393"/>
      <c r="K239" s="382" t="s">
        <v>17</v>
      </c>
      <c r="L239" s="382"/>
      <c r="M239" s="382" t="s">
        <v>18</v>
      </c>
      <c r="N239" s="382"/>
      <c r="O239" s="384" t="s">
        <v>19</v>
      </c>
      <c r="P239" s="384"/>
      <c r="Q239" s="380"/>
    </row>
    <row r="240" spans="2:19" ht="22.5" x14ac:dyDescent="0.25">
      <c r="B240" s="379"/>
      <c r="C240" s="305" t="s">
        <v>153</v>
      </c>
      <c r="D240" s="306" t="s">
        <v>3</v>
      </c>
      <c r="E240" s="305" t="s">
        <v>153</v>
      </c>
      <c r="F240" s="306" t="s">
        <v>3</v>
      </c>
      <c r="G240" s="305" t="s">
        <v>153</v>
      </c>
      <c r="H240" s="306" t="s">
        <v>3</v>
      </c>
      <c r="I240" s="305" t="s">
        <v>153</v>
      </c>
      <c r="J240" s="306" t="s">
        <v>3</v>
      </c>
      <c r="K240" s="305" t="s">
        <v>153</v>
      </c>
      <c r="L240" s="306" t="s">
        <v>3</v>
      </c>
      <c r="M240" s="305" t="s">
        <v>153</v>
      </c>
      <c r="N240" s="306" t="s">
        <v>3</v>
      </c>
      <c r="O240" s="305" t="s">
        <v>153</v>
      </c>
      <c r="P240" s="306" t="s">
        <v>3</v>
      </c>
      <c r="Q240" s="380"/>
    </row>
    <row r="241" spans="2:17" ht="24.95" customHeight="1" thickBot="1" x14ac:dyDescent="0.3">
      <c r="B241" s="86" t="s">
        <v>20</v>
      </c>
      <c r="C241" s="60" t="s">
        <v>21</v>
      </c>
      <c r="D241" s="60" t="s">
        <v>21</v>
      </c>
      <c r="E241" s="123">
        <f>SUM(E242:E261)</f>
        <v>97284</v>
      </c>
      <c r="F241" s="124">
        <f>SUM(F242:F261)</f>
        <v>100</v>
      </c>
      <c r="G241" s="123">
        <f>SUM(G242:G260)</f>
        <v>772816</v>
      </c>
      <c r="H241" s="124">
        <f>SUM(H242:H260)</f>
        <v>99.999999999999986</v>
      </c>
      <c r="I241" s="60" t="s">
        <v>21</v>
      </c>
      <c r="J241" s="60" t="s">
        <v>21</v>
      </c>
      <c r="K241" s="123">
        <f>SUM(K242:K260)</f>
        <v>226447</v>
      </c>
      <c r="L241" s="124">
        <f>SUM(L242:L260)</f>
        <v>100</v>
      </c>
      <c r="M241" s="123">
        <f>SUM(M242:M260)</f>
        <v>506435.81449664838</v>
      </c>
      <c r="N241" s="124">
        <f>SUM(N242:N260)</f>
        <v>100</v>
      </c>
      <c r="O241" s="60" t="s">
        <v>21</v>
      </c>
      <c r="P241" s="60" t="s">
        <v>21</v>
      </c>
      <c r="Q241" s="138" t="s">
        <v>22</v>
      </c>
    </row>
    <row r="242" spans="2:17" ht="15.75" thickBot="1" x14ac:dyDescent="0.3">
      <c r="B242" s="163" t="s">
        <v>105</v>
      </c>
      <c r="C242" s="8" t="s">
        <v>21</v>
      </c>
      <c r="D242" s="8" t="s">
        <v>21</v>
      </c>
      <c r="E242" s="20">
        <v>15</v>
      </c>
      <c r="F242" s="45">
        <f>+E242/$E$241*100</f>
        <v>1.5418773899099542E-2</v>
      </c>
      <c r="G242" s="132">
        <f>+G184-G213</f>
        <v>290</v>
      </c>
      <c r="H242" s="149">
        <f>+G242/$G$241*100</f>
        <v>3.7525102999937887E-2</v>
      </c>
      <c r="I242" s="8" t="s">
        <v>21</v>
      </c>
      <c r="J242" s="8" t="s">
        <v>21</v>
      </c>
      <c r="K242" s="151" t="s">
        <v>168</v>
      </c>
      <c r="L242" s="210" t="s">
        <v>168</v>
      </c>
      <c r="M242" s="151" t="s">
        <v>168</v>
      </c>
      <c r="N242" s="210" t="s">
        <v>168</v>
      </c>
      <c r="O242" s="8" t="s">
        <v>21</v>
      </c>
      <c r="P242" s="8" t="s">
        <v>21</v>
      </c>
      <c r="Q242" s="191" t="s">
        <v>106</v>
      </c>
    </row>
    <row r="243" spans="2:17" ht="15.75" thickBot="1" x14ac:dyDescent="0.3">
      <c r="B243" s="163" t="s">
        <v>107</v>
      </c>
      <c r="C243" s="8" t="s">
        <v>21</v>
      </c>
      <c r="D243" s="8" t="s">
        <v>21</v>
      </c>
      <c r="E243" s="20">
        <v>16</v>
      </c>
      <c r="F243" s="45">
        <f t="shared" ref="F243:F260" si="41">+E243/$E$241*100</f>
        <v>1.6446692159039513E-2</v>
      </c>
      <c r="G243" s="151" t="s">
        <v>168</v>
      </c>
      <c r="H243" s="210" t="s">
        <v>168</v>
      </c>
      <c r="I243" s="8" t="s">
        <v>21</v>
      </c>
      <c r="J243" s="8" t="s">
        <v>21</v>
      </c>
      <c r="K243" s="23">
        <v>5234</v>
      </c>
      <c r="L243" s="149">
        <f t="shared" ref="L243:L260" si="42">+K243/$K$241*100</f>
        <v>2.3113576245214111</v>
      </c>
      <c r="M243" s="23">
        <v>362.56045548453091</v>
      </c>
      <c r="N243" s="149">
        <f t="shared" ref="N243:N259" si="43">+M243/$M$241*100</f>
        <v>7.1590603410401243E-2</v>
      </c>
      <c r="O243" s="8" t="s">
        <v>21</v>
      </c>
      <c r="P243" s="8" t="s">
        <v>21</v>
      </c>
      <c r="Q243" s="191" t="s">
        <v>108</v>
      </c>
    </row>
    <row r="244" spans="2:17" ht="15.75" thickBot="1" x14ac:dyDescent="0.3">
      <c r="B244" s="163" t="s">
        <v>109</v>
      </c>
      <c r="C244" s="8" t="s">
        <v>21</v>
      </c>
      <c r="D244" s="8" t="s">
        <v>21</v>
      </c>
      <c r="E244" s="20">
        <v>2588</v>
      </c>
      <c r="F244" s="45">
        <f t="shared" si="41"/>
        <v>2.6602524567246411</v>
      </c>
      <c r="G244" s="132">
        <f>+G186-G215</f>
        <v>5616</v>
      </c>
      <c r="H244" s="149">
        <f t="shared" ref="H244:H260" si="44">+G244/$G$241*100</f>
        <v>0.72669302912983169</v>
      </c>
      <c r="I244" s="8" t="s">
        <v>21</v>
      </c>
      <c r="J244" s="8" t="s">
        <v>21</v>
      </c>
      <c r="K244" s="23">
        <v>1860</v>
      </c>
      <c r="L244" s="149">
        <f t="shared" si="42"/>
        <v>0.82138425326897679</v>
      </c>
      <c r="M244" s="23">
        <v>3042.8604146994558</v>
      </c>
      <c r="N244" s="149">
        <f t="shared" si="43"/>
        <v>0.60083831506343699</v>
      </c>
      <c r="O244" s="8" t="s">
        <v>21</v>
      </c>
      <c r="P244" s="8" t="s">
        <v>21</v>
      </c>
      <c r="Q244" s="191" t="s">
        <v>110</v>
      </c>
    </row>
    <row r="245" spans="2:17" ht="23.25" thickBot="1" x14ac:dyDescent="0.3">
      <c r="B245" s="163" t="s">
        <v>339</v>
      </c>
      <c r="C245" s="8" t="s">
        <v>21</v>
      </c>
      <c r="D245" s="8" t="s">
        <v>21</v>
      </c>
      <c r="E245" s="20">
        <v>6</v>
      </c>
      <c r="F245" s="45">
        <f t="shared" si="41"/>
        <v>6.167509559639817E-3</v>
      </c>
      <c r="G245" s="20">
        <v>258</v>
      </c>
      <c r="H245" s="149">
        <f t="shared" si="44"/>
        <v>3.3384401979255088E-2</v>
      </c>
      <c r="I245" s="8" t="s">
        <v>21</v>
      </c>
      <c r="J245" s="8" t="s">
        <v>21</v>
      </c>
      <c r="K245" s="20">
        <v>790</v>
      </c>
      <c r="L245" s="149">
        <f t="shared" si="42"/>
        <v>0.34886750542069445</v>
      </c>
      <c r="M245" s="151" t="s">
        <v>168</v>
      </c>
      <c r="N245" s="151" t="s">
        <v>168</v>
      </c>
      <c r="O245" s="8" t="s">
        <v>21</v>
      </c>
      <c r="P245" s="8" t="s">
        <v>21</v>
      </c>
      <c r="Q245" s="191" t="s">
        <v>340</v>
      </c>
    </row>
    <row r="246" spans="2:17" ht="15.75" thickBot="1" x14ac:dyDescent="0.3">
      <c r="B246" s="163" t="s">
        <v>111</v>
      </c>
      <c r="C246" s="8" t="s">
        <v>21</v>
      </c>
      <c r="D246" s="8" t="s">
        <v>21</v>
      </c>
      <c r="E246" s="20">
        <v>1327</v>
      </c>
      <c r="F246" s="45">
        <f t="shared" si="41"/>
        <v>1.3640475309403397</v>
      </c>
      <c r="G246" s="132">
        <f>+G188-G217</f>
        <v>936</v>
      </c>
      <c r="H246" s="149">
        <f t="shared" si="44"/>
        <v>0.12111550485497194</v>
      </c>
      <c r="I246" s="8" t="s">
        <v>21</v>
      </c>
      <c r="J246" s="8" t="s">
        <v>21</v>
      </c>
      <c r="K246" s="23">
        <v>4408</v>
      </c>
      <c r="L246" s="149">
        <f t="shared" si="42"/>
        <v>1.9465923593600269</v>
      </c>
      <c r="M246" s="23">
        <v>3895.8849598163874</v>
      </c>
      <c r="N246" s="149">
        <f t="shared" si="43"/>
        <v>0.76927516741456103</v>
      </c>
      <c r="O246" s="8" t="s">
        <v>21</v>
      </c>
      <c r="P246" s="8" t="s">
        <v>21</v>
      </c>
      <c r="Q246" s="191" t="s">
        <v>112</v>
      </c>
    </row>
    <row r="247" spans="2:17" ht="15.75" thickBot="1" x14ac:dyDescent="0.3">
      <c r="B247" s="163" t="s">
        <v>163</v>
      </c>
      <c r="C247" s="8" t="s">
        <v>21</v>
      </c>
      <c r="D247" s="8" t="s">
        <v>21</v>
      </c>
      <c r="E247" s="20">
        <v>6350</v>
      </c>
      <c r="F247" s="45">
        <f t="shared" si="41"/>
        <v>6.5272809506188061</v>
      </c>
      <c r="G247" s="132">
        <f>+G189-G218</f>
        <v>4281</v>
      </c>
      <c r="H247" s="149">
        <f t="shared" si="44"/>
        <v>0.55394815842322098</v>
      </c>
      <c r="I247" s="8" t="s">
        <v>21</v>
      </c>
      <c r="J247" s="8" t="s">
        <v>21</v>
      </c>
      <c r="K247" s="23">
        <v>24657</v>
      </c>
      <c r="L247" s="149">
        <f t="shared" si="42"/>
        <v>10.88864060906084</v>
      </c>
      <c r="M247" s="23">
        <v>18160.864926183869</v>
      </c>
      <c r="N247" s="149">
        <f t="shared" si="43"/>
        <v>3.5860151289328011</v>
      </c>
      <c r="O247" s="8" t="s">
        <v>21</v>
      </c>
      <c r="P247" s="8" t="s">
        <v>21</v>
      </c>
      <c r="Q247" s="191" t="s">
        <v>164</v>
      </c>
    </row>
    <row r="248" spans="2:17" ht="23.25" thickBot="1" x14ac:dyDescent="0.3">
      <c r="B248" s="163" t="s">
        <v>341</v>
      </c>
      <c r="C248" s="8" t="s">
        <v>21</v>
      </c>
      <c r="D248" s="8" t="s">
        <v>21</v>
      </c>
      <c r="E248" s="20">
        <v>2310</v>
      </c>
      <c r="F248" s="45">
        <f t="shared" si="41"/>
        <v>2.3744911804613298</v>
      </c>
      <c r="G248" s="20">
        <v>238</v>
      </c>
      <c r="H248" s="149">
        <f t="shared" si="44"/>
        <v>3.0796463841328336E-2</v>
      </c>
      <c r="I248" s="8"/>
      <c r="J248" s="8"/>
      <c r="K248" s="20">
        <v>12766</v>
      </c>
      <c r="L248" s="149">
        <f t="shared" si="42"/>
        <v>5.6375222458235257</v>
      </c>
      <c r="M248" s="20">
        <v>4711.3594444241271</v>
      </c>
      <c r="N248" s="149">
        <f t="shared" si="43"/>
        <v>0.93029744531531489</v>
      </c>
      <c r="O248" s="8" t="s">
        <v>21</v>
      </c>
      <c r="P248" s="8" t="s">
        <v>21</v>
      </c>
      <c r="Q248" s="191" t="s">
        <v>342</v>
      </c>
    </row>
    <row r="249" spans="2:17" ht="23.25" thickBot="1" x14ac:dyDescent="0.3">
      <c r="B249" s="163" t="s">
        <v>113</v>
      </c>
      <c r="C249" s="8" t="s">
        <v>21</v>
      </c>
      <c r="D249" s="8" t="s">
        <v>21</v>
      </c>
      <c r="E249" s="20">
        <v>5203</v>
      </c>
      <c r="F249" s="45">
        <f t="shared" si="41"/>
        <v>5.3482587064676617</v>
      </c>
      <c r="G249" s="132">
        <f t="shared" ref="G249:G260" si="45">+G191-G220</f>
        <v>4467</v>
      </c>
      <c r="H249" s="149">
        <f t="shared" si="44"/>
        <v>0.57801598310593982</v>
      </c>
      <c r="I249" s="8" t="s">
        <v>21</v>
      </c>
      <c r="J249" s="8" t="s">
        <v>21</v>
      </c>
      <c r="K249" s="23">
        <v>12711</v>
      </c>
      <c r="L249" s="149">
        <f t="shared" si="42"/>
        <v>5.6132340017752496</v>
      </c>
      <c r="M249" s="23">
        <v>24220.522715378393</v>
      </c>
      <c r="N249" s="149">
        <f t="shared" si="43"/>
        <v>4.782545393131687</v>
      </c>
      <c r="O249" s="8" t="s">
        <v>21</v>
      </c>
      <c r="P249" s="8" t="s">
        <v>21</v>
      </c>
      <c r="Q249" s="191" t="s">
        <v>114</v>
      </c>
    </row>
    <row r="250" spans="2:17" x14ac:dyDescent="0.25">
      <c r="B250" s="192" t="s">
        <v>115</v>
      </c>
      <c r="C250" s="8" t="s">
        <v>21</v>
      </c>
      <c r="D250" s="8" t="s">
        <v>21</v>
      </c>
      <c r="E250" s="20">
        <v>1343</v>
      </c>
      <c r="F250" s="45">
        <f t="shared" si="41"/>
        <v>1.3804942230993791</v>
      </c>
      <c r="G250" s="132">
        <f t="shared" si="45"/>
        <v>488</v>
      </c>
      <c r="H250" s="149">
        <f t="shared" si="44"/>
        <v>6.3145690565412735E-2</v>
      </c>
      <c r="I250" s="8" t="s">
        <v>21</v>
      </c>
      <c r="J250" s="8" t="s">
        <v>21</v>
      </c>
      <c r="K250" s="23">
        <v>4546</v>
      </c>
      <c r="L250" s="149">
        <f t="shared" si="42"/>
        <v>2.0075337716993378</v>
      </c>
      <c r="M250" s="23">
        <v>4922.8004711865651</v>
      </c>
      <c r="N250" s="149">
        <f t="shared" si="43"/>
        <v>0.97204824980227467</v>
      </c>
      <c r="O250" s="8" t="s">
        <v>21</v>
      </c>
      <c r="P250" s="8" t="s">
        <v>21</v>
      </c>
      <c r="Q250" s="193" t="s">
        <v>116</v>
      </c>
    </row>
    <row r="251" spans="2:17" x14ac:dyDescent="0.25">
      <c r="B251" s="194" t="s">
        <v>117</v>
      </c>
      <c r="C251" s="8" t="s">
        <v>21</v>
      </c>
      <c r="D251" s="8" t="s">
        <v>21</v>
      </c>
      <c r="E251" s="20">
        <v>576</v>
      </c>
      <c r="F251" s="45">
        <f t="shared" si="41"/>
        <v>0.59208091772542248</v>
      </c>
      <c r="G251" s="132">
        <f t="shared" si="45"/>
        <v>238</v>
      </c>
      <c r="H251" s="149">
        <f t="shared" si="44"/>
        <v>3.0796463841328336E-2</v>
      </c>
      <c r="I251" s="8" t="s">
        <v>21</v>
      </c>
      <c r="J251" s="8" t="s">
        <v>21</v>
      </c>
      <c r="K251" s="23">
        <v>782</v>
      </c>
      <c r="L251" s="149">
        <f t="shared" si="42"/>
        <v>0.34533466992276335</v>
      </c>
      <c r="M251" s="23">
        <v>980.45260131360624</v>
      </c>
      <c r="N251" s="149">
        <f t="shared" si="43"/>
        <v>0.1935985910254171</v>
      </c>
      <c r="O251" s="8" t="s">
        <v>21</v>
      </c>
      <c r="P251" s="8" t="s">
        <v>21</v>
      </c>
      <c r="Q251" s="195" t="s">
        <v>118</v>
      </c>
    </row>
    <row r="252" spans="2:17" ht="22.5" x14ac:dyDescent="0.25">
      <c r="B252" s="194" t="s">
        <v>119</v>
      </c>
      <c r="C252" s="8" t="s">
        <v>21</v>
      </c>
      <c r="D252" s="8" t="s">
        <v>21</v>
      </c>
      <c r="E252" s="20">
        <v>1636</v>
      </c>
      <c r="F252" s="45">
        <f t="shared" si="41"/>
        <v>1.6816742732617902</v>
      </c>
      <c r="G252" s="132">
        <f t="shared" si="45"/>
        <v>2118</v>
      </c>
      <c r="H252" s="149">
        <f t="shared" si="44"/>
        <v>0.27406264880644293</v>
      </c>
      <c r="I252" s="8" t="s">
        <v>21</v>
      </c>
      <c r="J252" s="8" t="s">
        <v>21</v>
      </c>
      <c r="K252" s="23">
        <v>1647</v>
      </c>
      <c r="L252" s="149">
        <f t="shared" si="42"/>
        <v>0.72732250813656174</v>
      </c>
      <c r="M252" s="23">
        <v>3404.1873038243061</v>
      </c>
      <c r="N252" s="149">
        <f t="shared" si="43"/>
        <v>0.67218534044788325</v>
      </c>
      <c r="O252" s="8" t="s">
        <v>21</v>
      </c>
      <c r="P252" s="8" t="s">
        <v>21</v>
      </c>
      <c r="Q252" s="195" t="s">
        <v>120</v>
      </c>
    </row>
    <row r="253" spans="2:17" ht="25.5" customHeight="1" x14ac:dyDescent="0.25">
      <c r="B253" s="194" t="s">
        <v>162</v>
      </c>
      <c r="C253" s="8" t="s">
        <v>21</v>
      </c>
      <c r="D253" s="8" t="s">
        <v>21</v>
      </c>
      <c r="E253" s="20">
        <v>1010</v>
      </c>
      <c r="F253" s="45">
        <f t="shared" si="41"/>
        <v>1.0381974425393692</v>
      </c>
      <c r="G253" s="132">
        <f t="shared" si="45"/>
        <v>698</v>
      </c>
      <c r="H253" s="149">
        <f t="shared" si="44"/>
        <v>9.0319041013643617E-2</v>
      </c>
      <c r="I253" s="8" t="s">
        <v>21</v>
      </c>
      <c r="J253" s="8" t="s">
        <v>21</v>
      </c>
      <c r="K253" s="23">
        <v>3490</v>
      </c>
      <c r="L253" s="149">
        <f t="shared" si="42"/>
        <v>1.5411994859724352</v>
      </c>
      <c r="M253" s="23">
        <v>60997.457348563097</v>
      </c>
      <c r="N253" s="149">
        <f t="shared" si="43"/>
        <v>12.04445965362641</v>
      </c>
      <c r="O253" s="8" t="s">
        <v>21</v>
      </c>
      <c r="P253" s="8" t="s">
        <v>21</v>
      </c>
      <c r="Q253" s="195" t="s">
        <v>121</v>
      </c>
    </row>
    <row r="254" spans="2:17" ht="24.75" customHeight="1" x14ac:dyDescent="0.25">
      <c r="B254" s="194" t="s">
        <v>161</v>
      </c>
      <c r="C254" s="8" t="s">
        <v>21</v>
      </c>
      <c r="D254" s="8" t="s">
        <v>21</v>
      </c>
      <c r="E254" s="20">
        <v>3264</v>
      </c>
      <c r="F254" s="45">
        <f t="shared" si="41"/>
        <v>3.3551252004440606</v>
      </c>
      <c r="G254" s="132">
        <f t="shared" si="45"/>
        <v>608</v>
      </c>
      <c r="H254" s="149">
        <f t="shared" si="44"/>
        <v>7.8673319392973229E-2</v>
      </c>
      <c r="I254" s="8" t="s">
        <v>21</v>
      </c>
      <c r="J254" s="8" t="s">
        <v>21</v>
      </c>
      <c r="K254" s="23">
        <v>5572</v>
      </c>
      <c r="L254" s="149">
        <f t="shared" si="42"/>
        <v>2.4606199243089995</v>
      </c>
      <c r="M254" s="23">
        <v>8910.593971376331</v>
      </c>
      <c r="N254" s="149">
        <f t="shared" si="43"/>
        <v>1.7594715295229781</v>
      </c>
      <c r="O254" s="8" t="s">
        <v>21</v>
      </c>
      <c r="P254" s="8" t="s">
        <v>21</v>
      </c>
      <c r="Q254" s="195" t="s">
        <v>165</v>
      </c>
    </row>
    <row r="255" spans="2:17" x14ac:dyDescent="0.25">
      <c r="B255" s="194" t="s">
        <v>122</v>
      </c>
      <c r="C255" s="8" t="s">
        <v>21</v>
      </c>
      <c r="D255" s="8" t="s">
        <v>21</v>
      </c>
      <c r="E255" s="20">
        <v>1646</v>
      </c>
      <c r="F255" s="45">
        <f t="shared" si="41"/>
        <v>1.6919534558611899</v>
      </c>
      <c r="G255" s="132">
        <f t="shared" si="45"/>
        <v>27895</v>
      </c>
      <c r="H255" s="149">
        <f t="shared" si="44"/>
        <v>3.6095267178733361</v>
      </c>
      <c r="I255" s="8" t="s">
        <v>21</v>
      </c>
      <c r="J255" s="8" t="s">
        <v>21</v>
      </c>
      <c r="K255" s="23">
        <v>25292</v>
      </c>
      <c r="L255" s="149">
        <f t="shared" si="42"/>
        <v>11.16905942670912</v>
      </c>
      <c r="M255" s="23">
        <v>63950.684306667856</v>
      </c>
      <c r="N255" s="149">
        <f t="shared" si="43"/>
        <v>12.627599090761201</v>
      </c>
      <c r="O255" s="8" t="s">
        <v>21</v>
      </c>
      <c r="P255" s="8" t="s">
        <v>21</v>
      </c>
      <c r="Q255" s="195" t="s">
        <v>123</v>
      </c>
    </row>
    <row r="256" spans="2:17" ht="15" customHeight="1" x14ac:dyDescent="0.25">
      <c r="B256" s="194" t="s">
        <v>160</v>
      </c>
      <c r="C256" s="8" t="s">
        <v>21</v>
      </c>
      <c r="D256" s="8" t="s">
        <v>21</v>
      </c>
      <c r="E256" s="20">
        <v>1468</v>
      </c>
      <c r="F256" s="45">
        <f t="shared" si="41"/>
        <v>1.5089840055918755</v>
      </c>
      <c r="G256" s="132">
        <f t="shared" si="45"/>
        <v>61557</v>
      </c>
      <c r="H256" s="149">
        <f t="shared" si="44"/>
        <v>7.9652853978178504</v>
      </c>
      <c r="I256" s="8" t="s">
        <v>21</v>
      </c>
      <c r="J256" s="8" t="s">
        <v>21</v>
      </c>
      <c r="K256" s="23">
        <v>12206</v>
      </c>
      <c r="L256" s="149">
        <f t="shared" si="42"/>
        <v>5.3902237609683503</v>
      </c>
      <c r="M256" s="23">
        <v>48041.554435289123</v>
      </c>
      <c r="N256" s="149">
        <f t="shared" si="43"/>
        <v>9.4862079379275546</v>
      </c>
      <c r="O256" s="8" t="s">
        <v>21</v>
      </c>
      <c r="P256" s="8" t="s">
        <v>21</v>
      </c>
      <c r="Q256" s="195" t="s">
        <v>166</v>
      </c>
    </row>
    <row r="257" spans="2:17" ht="21" customHeight="1" x14ac:dyDescent="0.25">
      <c r="B257" s="194" t="s">
        <v>124</v>
      </c>
      <c r="C257" s="8" t="s">
        <v>21</v>
      </c>
      <c r="D257" s="8" t="s">
        <v>21</v>
      </c>
      <c r="E257" s="20">
        <v>231</v>
      </c>
      <c r="F257" s="45">
        <f t="shared" si="41"/>
        <v>0.23744911804613297</v>
      </c>
      <c r="G257" s="132">
        <f t="shared" si="45"/>
        <v>523</v>
      </c>
      <c r="H257" s="149">
        <f t="shared" si="44"/>
        <v>6.7674582306784539E-2</v>
      </c>
      <c r="I257" s="8" t="s">
        <v>21</v>
      </c>
      <c r="J257" s="8" t="s">
        <v>21</v>
      </c>
      <c r="K257" s="23">
        <v>1079</v>
      </c>
      <c r="L257" s="149">
        <f t="shared" si="42"/>
        <v>0.47649118778345484</v>
      </c>
      <c r="M257" s="23">
        <v>99.255332778037797</v>
      </c>
      <c r="N257" s="149">
        <f t="shared" si="43"/>
        <v>1.9598798097778425E-2</v>
      </c>
      <c r="O257" s="8" t="s">
        <v>21</v>
      </c>
      <c r="P257" s="8" t="s">
        <v>21</v>
      </c>
      <c r="Q257" s="195" t="s">
        <v>125</v>
      </c>
    </row>
    <row r="258" spans="2:17" x14ac:dyDescent="0.25">
      <c r="B258" s="194" t="s">
        <v>126</v>
      </c>
      <c r="C258" s="8" t="s">
        <v>21</v>
      </c>
      <c r="D258" s="8" t="s">
        <v>21</v>
      </c>
      <c r="E258" s="20">
        <v>2435</v>
      </c>
      <c r="F258" s="45">
        <f t="shared" si="41"/>
        <v>2.502980962953826</v>
      </c>
      <c r="G258" s="132">
        <f t="shared" si="45"/>
        <v>23745</v>
      </c>
      <c r="H258" s="149">
        <f t="shared" si="44"/>
        <v>3.0725295542535349</v>
      </c>
      <c r="I258" s="8" t="s">
        <v>21</v>
      </c>
      <c r="J258" s="8" t="s">
        <v>21</v>
      </c>
      <c r="K258" s="23">
        <v>3021</v>
      </c>
      <c r="L258" s="149">
        <f t="shared" si="42"/>
        <v>1.3340870049062254</v>
      </c>
      <c r="M258" s="23">
        <v>7392.2933236718754</v>
      </c>
      <c r="N258" s="149">
        <f t="shared" si="43"/>
        <v>1.4596703297967089</v>
      </c>
      <c r="O258" s="8" t="s">
        <v>21</v>
      </c>
      <c r="P258" s="8" t="s">
        <v>21</v>
      </c>
      <c r="Q258" s="195" t="s">
        <v>127</v>
      </c>
    </row>
    <row r="259" spans="2:17" ht="22.5" x14ac:dyDescent="0.25">
      <c r="B259" s="194" t="s">
        <v>159</v>
      </c>
      <c r="C259" s="8" t="s">
        <v>21</v>
      </c>
      <c r="D259" s="8" t="s">
        <v>21</v>
      </c>
      <c r="E259" s="20">
        <v>65577</v>
      </c>
      <c r="F259" s="45">
        <f t="shared" si="41"/>
        <v>67.407795732083386</v>
      </c>
      <c r="G259" s="132">
        <f t="shared" si="45"/>
        <v>638125</v>
      </c>
      <c r="H259" s="149">
        <f t="shared" si="44"/>
        <v>82.5714012132254</v>
      </c>
      <c r="I259" s="8" t="s">
        <v>21</v>
      </c>
      <c r="J259" s="8" t="s">
        <v>21</v>
      </c>
      <c r="K259" s="23">
        <v>105177</v>
      </c>
      <c r="L259" s="149">
        <f t="shared" si="42"/>
        <v>46.446629895737189</v>
      </c>
      <c r="M259" s="23">
        <v>253342.48248599083</v>
      </c>
      <c r="N259" s="149">
        <f t="shared" si="43"/>
        <v>50.024598425723596</v>
      </c>
      <c r="O259" s="8" t="s">
        <v>21</v>
      </c>
      <c r="P259" s="8" t="s">
        <v>21</v>
      </c>
      <c r="Q259" s="195" t="s">
        <v>216</v>
      </c>
    </row>
    <row r="260" spans="2:17" ht="22.5" x14ac:dyDescent="0.25">
      <c r="B260" s="273" t="s">
        <v>128</v>
      </c>
      <c r="C260" s="8" t="s">
        <v>21</v>
      </c>
      <c r="D260" s="8" t="s">
        <v>21</v>
      </c>
      <c r="E260" s="20">
        <v>283</v>
      </c>
      <c r="F260" s="45">
        <f t="shared" si="41"/>
        <v>0.29090086756301137</v>
      </c>
      <c r="G260" s="132">
        <f t="shared" si="45"/>
        <v>735</v>
      </c>
      <c r="H260" s="149">
        <f t="shared" si="44"/>
        <v>9.51067265688081E-2</v>
      </c>
      <c r="I260" s="8" t="s">
        <v>21</v>
      </c>
      <c r="J260" s="8" t="s">
        <v>21</v>
      </c>
      <c r="K260" s="23">
        <v>1209</v>
      </c>
      <c r="L260" s="149">
        <f t="shared" si="42"/>
        <v>0.53389976462483502</v>
      </c>
      <c r="M260" s="151" t="s">
        <v>168</v>
      </c>
      <c r="N260" s="210" t="s">
        <v>168</v>
      </c>
      <c r="O260" s="8" t="s">
        <v>21</v>
      </c>
      <c r="P260" s="8" t="s">
        <v>21</v>
      </c>
      <c r="Q260" s="274" t="s">
        <v>167</v>
      </c>
    </row>
    <row r="261" spans="2:17" ht="15.75" thickBot="1" x14ac:dyDescent="0.3">
      <c r="B261" s="275" t="s">
        <v>299</v>
      </c>
      <c r="C261" s="116" t="s">
        <v>21</v>
      </c>
      <c r="D261" s="116" t="s">
        <v>21</v>
      </c>
      <c r="E261" s="179" t="s">
        <v>168</v>
      </c>
      <c r="F261" s="211" t="s">
        <v>168</v>
      </c>
      <c r="G261" s="179" t="s">
        <v>168</v>
      </c>
      <c r="H261" s="211" t="s">
        <v>168</v>
      </c>
      <c r="I261" s="116" t="s">
        <v>21</v>
      </c>
      <c r="J261" s="116" t="s">
        <v>21</v>
      </c>
      <c r="K261" s="179" t="s">
        <v>168</v>
      </c>
      <c r="L261" s="211" t="s">
        <v>168</v>
      </c>
      <c r="M261" s="179" t="s">
        <v>168</v>
      </c>
      <c r="N261" s="211" t="s">
        <v>168</v>
      </c>
      <c r="O261" s="116" t="s">
        <v>21</v>
      </c>
      <c r="P261" s="116" t="s">
        <v>21</v>
      </c>
      <c r="Q261" s="261" t="s">
        <v>300</v>
      </c>
    </row>
    <row r="262" spans="2:17" ht="18" customHeight="1" x14ac:dyDescent="0.25">
      <c r="B262" s="390"/>
      <c r="C262" s="390"/>
      <c r="D262" s="390"/>
      <c r="E262" s="390"/>
      <c r="F262" s="390"/>
      <c r="G262" s="390"/>
      <c r="H262" s="390"/>
      <c r="I262" s="20"/>
      <c r="J262" s="387"/>
      <c r="K262" s="387"/>
      <c r="L262" s="387"/>
      <c r="M262" s="387"/>
      <c r="N262" s="387"/>
      <c r="O262" s="387"/>
      <c r="P262" s="387"/>
      <c r="Q262" s="387"/>
    </row>
  </sheetData>
  <mergeCells count="189">
    <mergeCell ref="B262:H262"/>
    <mergeCell ref="J262:Q262"/>
    <mergeCell ref="G180:H180"/>
    <mergeCell ref="I180:J180"/>
    <mergeCell ref="C209:D209"/>
    <mergeCell ref="E209:F209"/>
    <mergeCell ref="C239:D239"/>
    <mergeCell ref="E239:F239"/>
    <mergeCell ref="G239:H239"/>
    <mergeCell ref="I239:J239"/>
    <mergeCell ref="K239:L239"/>
    <mergeCell ref="M239:N239"/>
    <mergeCell ref="O239:P239"/>
    <mergeCell ref="B205:Q205"/>
    <mergeCell ref="B206:Q206"/>
    <mergeCell ref="J204:Q204"/>
    <mergeCell ref="O209:P209"/>
    <mergeCell ref="B29:H29"/>
    <mergeCell ref="J29:Q29"/>
    <mergeCell ref="B59:H59"/>
    <mergeCell ref="J59:Q59"/>
    <mergeCell ref="B88:H88"/>
    <mergeCell ref="J88:Q88"/>
    <mergeCell ref="B117:H117"/>
    <mergeCell ref="J117:Q117"/>
    <mergeCell ref="B176:Q176"/>
    <mergeCell ref="C152:D152"/>
    <mergeCell ref="E152:F152"/>
    <mergeCell ref="G152:H152"/>
    <mergeCell ref="I152:J152"/>
    <mergeCell ref="K152:L152"/>
    <mergeCell ref="C123:D123"/>
    <mergeCell ref="E123:F123"/>
    <mergeCell ref="G123:H123"/>
    <mergeCell ref="I123:J123"/>
    <mergeCell ref="K123:L123"/>
    <mergeCell ref="B146:H146"/>
    <mergeCell ref="J146:Q146"/>
    <mergeCell ref="B175:H175"/>
    <mergeCell ref="J175:Q175"/>
    <mergeCell ref="E94:F94"/>
    <mergeCell ref="B177:Q177"/>
    <mergeCell ref="C180:D180"/>
    <mergeCell ref="E180:F180"/>
    <mergeCell ref="B234:Q234"/>
    <mergeCell ref="B235:Q235"/>
    <mergeCell ref="C238:D238"/>
    <mergeCell ref="E238:F238"/>
    <mergeCell ref="G238:H238"/>
    <mergeCell ref="I238:J238"/>
    <mergeCell ref="K238:L238"/>
    <mergeCell ref="M238:N238"/>
    <mergeCell ref="O238:P238"/>
    <mergeCell ref="C210:D210"/>
    <mergeCell ref="E210:F210"/>
    <mergeCell ref="G210:H210"/>
    <mergeCell ref="I210:J210"/>
    <mergeCell ref="K210:L210"/>
    <mergeCell ref="M210:N210"/>
    <mergeCell ref="O210:P210"/>
    <mergeCell ref="B233:H233"/>
    <mergeCell ref="J233:Q233"/>
    <mergeCell ref="M209:N209"/>
    <mergeCell ref="K209:L209"/>
    <mergeCell ref="B204:H204"/>
    <mergeCell ref="O152:P152"/>
    <mergeCell ref="F150:M150"/>
    <mergeCell ref="B151:B153"/>
    <mergeCell ref="B147:Q147"/>
    <mergeCell ref="B148:Q148"/>
    <mergeCell ref="C151:D151"/>
    <mergeCell ref="E151:F151"/>
    <mergeCell ref="G151:H151"/>
    <mergeCell ref="I151:J151"/>
    <mergeCell ref="K151:L151"/>
    <mergeCell ref="M151:N151"/>
    <mergeCell ref="O151:P151"/>
    <mergeCell ref="Q151:Q153"/>
    <mergeCell ref="M152:N152"/>
    <mergeCell ref="B122:B124"/>
    <mergeCell ref="B118:Q118"/>
    <mergeCell ref="B119:Q119"/>
    <mergeCell ref="C122:D122"/>
    <mergeCell ref="E122:F122"/>
    <mergeCell ref="G122:H122"/>
    <mergeCell ref="I122:J122"/>
    <mergeCell ref="K122:L122"/>
    <mergeCell ref="M122:N122"/>
    <mergeCell ref="O122:P122"/>
    <mergeCell ref="Q122:Q124"/>
    <mergeCell ref="M123:N123"/>
    <mergeCell ref="O123:P123"/>
    <mergeCell ref="G121:M121"/>
    <mergeCell ref="B93:B95"/>
    <mergeCell ref="B89:Q89"/>
    <mergeCell ref="B90:Q90"/>
    <mergeCell ref="C93:D93"/>
    <mergeCell ref="E93:F93"/>
    <mergeCell ref="G93:H93"/>
    <mergeCell ref="I93:J93"/>
    <mergeCell ref="K93:L93"/>
    <mergeCell ref="M93:N93"/>
    <mergeCell ref="O93:P93"/>
    <mergeCell ref="Q93:Q95"/>
    <mergeCell ref="G94:H94"/>
    <mergeCell ref="I94:J94"/>
    <mergeCell ref="K94:L94"/>
    <mergeCell ref="M94:N94"/>
    <mergeCell ref="O94:P94"/>
    <mergeCell ref="G92:L92"/>
    <mergeCell ref="C94:D94"/>
    <mergeCell ref="B64:B66"/>
    <mergeCell ref="Q64:Q66"/>
    <mergeCell ref="B60:Q60"/>
    <mergeCell ref="B61:Q61"/>
    <mergeCell ref="G63:L63"/>
    <mergeCell ref="B35:B37"/>
    <mergeCell ref="Q35:Q37"/>
    <mergeCell ref="C64:D64"/>
    <mergeCell ref="E64:F64"/>
    <mergeCell ref="G64:H64"/>
    <mergeCell ref="I64:J64"/>
    <mergeCell ref="K64:L64"/>
    <mergeCell ref="M64:N64"/>
    <mergeCell ref="O64:P64"/>
    <mergeCell ref="C65:D65"/>
    <mergeCell ref="E65:F65"/>
    <mergeCell ref="G65:H65"/>
    <mergeCell ref="I65:J65"/>
    <mergeCell ref="K65:L65"/>
    <mergeCell ref="M65:N65"/>
    <mergeCell ref="O65:P65"/>
    <mergeCell ref="C35:D35"/>
    <mergeCell ref="E35:F35"/>
    <mergeCell ref="G35:H35"/>
    <mergeCell ref="B1:Q1"/>
    <mergeCell ref="B2:Q2"/>
    <mergeCell ref="C5:D5"/>
    <mergeCell ref="E5:F5"/>
    <mergeCell ref="G5:H5"/>
    <mergeCell ref="I5:J5"/>
    <mergeCell ref="K5:L5"/>
    <mergeCell ref="M5:N5"/>
    <mergeCell ref="O5:P5"/>
    <mergeCell ref="G4:L4"/>
    <mergeCell ref="B5:B7"/>
    <mergeCell ref="Q5:Q7"/>
    <mergeCell ref="C6:D6"/>
    <mergeCell ref="E6:F6"/>
    <mergeCell ref="G6:H6"/>
    <mergeCell ref="I6:J6"/>
    <mergeCell ref="K6:L6"/>
    <mergeCell ref="M6:N6"/>
    <mergeCell ref="O6:P6"/>
    <mergeCell ref="I35:J35"/>
    <mergeCell ref="K35:L35"/>
    <mergeCell ref="M35:N35"/>
    <mergeCell ref="O35:P35"/>
    <mergeCell ref="C36:D36"/>
    <mergeCell ref="E36:F36"/>
    <mergeCell ref="G36:H36"/>
    <mergeCell ref="I36:J36"/>
    <mergeCell ref="K36:L36"/>
    <mergeCell ref="M36:N36"/>
    <mergeCell ref="O36:P36"/>
    <mergeCell ref="B30:Q30"/>
    <mergeCell ref="B31:Q31"/>
    <mergeCell ref="B180:B182"/>
    <mergeCell ref="Q180:Q182"/>
    <mergeCell ref="B209:B211"/>
    <mergeCell ref="Q209:Q211"/>
    <mergeCell ref="B238:B240"/>
    <mergeCell ref="Q238:Q240"/>
    <mergeCell ref="F179:M179"/>
    <mergeCell ref="F208:M208"/>
    <mergeCell ref="F237:M237"/>
    <mergeCell ref="K180:L180"/>
    <mergeCell ref="M180:N180"/>
    <mergeCell ref="O180:P180"/>
    <mergeCell ref="C181:D181"/>
    <mergeCell ref="E181:F181"/>
    <mergeCell ref="G181:H181"/>
    <mergeCell ref="I181:J181"/>
    <mergeCell ref="K181:L181"/>
    <mergeCell ref="M181:N181"/>
    <mergeCell ref="O181:P181"/>
    <mergeCell ref="G209:H209"/>
    <mergeCell ref="I209:J209"/>
    <mergeCell ref="G34:L34"/>
  </mergeCells>
  <printOptions horizontalCentered="1"/>
  <pageMargins left="0.7" right="0.7" top="0.75" bottom="0.75" header="0.3" footer="0.3"/>
  <pageSetup paperSize="9" scale="76" orientation="landscape" horizontalDpi="300" verticalDpi="300" r:id="rId1"/>
  <rowBreaks count="8" manualBreakCount="8">
    <brk id="29" min="1" max="16" man="1"/>
    <brk id="59" min="1" max="16" man="1"/>
    <brk id="88" min="1" max="16" man="1"/>
    <brk id="117" min="1" max="16" man="1"/>
    <brk id="146" min="1" max="16" man="1"/>
    <brk id="175" min="1" max="16" man="1"/>
    <brk id="204" min="1" max="16" man="1"/>
    <brk id="233" min="1" max="16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70"/>
  <sheetViews>
    <sheetView rightToLeft="1" view="pageBreakPreview" topLeftCell="A136" zoomScale="85" zoomScaleNormal="100" zoomScaleSheetLayoutView="85" workbookViewId="0">
      <selection activeCell="L34" sqref="L34"/>
    </sheetView>
  </sheetViews>
  <sheetFormatPr defaultRowHeight="15" x14ac:dyDescent="0.25"/>
  <cols>
    <col min="1" max="1" width="2" customWidth="1"/>
    <col min="2" max="2" width="11" customWidth="1"/>
    <col min="3" max="3" width="6.140625" style="18" customWidth="1"/>
    <col min="4" max="4" width="6.28515625" style="18" customWidth="1"/>
    <col min="5" max="5" width="7.42578125" style="18" customWidth="1"/>
    <col min="6" max="6" width="7.28515625" style="18" bestFit="1" customWidth="1"/>
    <col min="7" max="7" width="12.5703125" style="18" customWidth="1"/>
    <col min="8" max="8" width="6.7109375" style="18" customWidth="1"/>
    <col min="9" max="9" width="6.42578125" style="18" customWidth="1"/>
    <col min="10" max="10" width="5.7109375" style="18" customWidth="1"/>
    <col min="11" max="11" width="9" style="18" customWidth="1"/>
    <col min="12" max="12" width="8.5703125" style="18" bestFit="1" customWidth="1"/>
    <col min="13" max="13" width="10.7109375" style="18" bestFit="1" customWidth="1"/>
    <col min="14" max="14" width="7" style="18" bestFit="1" customWidth="1"/>
    <col min="15" max="15" width="7.140625" style="18" customWidth="1"/>
    <col min="16" max="16" width="6.42578125" style="18" customWidth="1"/>
    <col min="17" max="17" width="12.140625" customWidth="1"/>
    <col min="18" max="18" width="14.5703125" customWidth="1"/>
  </cols>
  <sheetData>
    <row r="1" spans="2:19" s="35" customFormat="1" ht="21" x14ac:dyDescent="0.3">
      <c r="B1" s="365" t="s">
        <v>222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"/>
      <c r="S1" s="36"/>
    </row>
    <row r="2" spans="2:19" s="35" customFormat="1" ht="18.75" x14ac:dyDescent="0.3">
      <c r="B2" s="368" t="s">
        <v>223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68"/>
      <c r="Q2" s="368"/>
      <c r="R2" s="36"/>
      <c r="S2" s="36"/>
    </row>
    <row r="3" spans="2:19" x14ac:dyDescent="0.25"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8"/>
      <c r="R3" s="1"/>
    </row>
    <row r="4" spans="2:19" ht="20.25" x14ac:dyDescent="0.25">
      <c r="B4" s="8"/>
      <c r="C4" s="120"/>
      <c r="D4" s="120"/>
      <c r="E4" s="120"/>
      <c r="F4" s="120"/>
      <c r="G4" s="351" t="s">
        <v>285</v>
      </c>
      <c r="H4" s="351"/>
      <c r="I4" s="351"/>
      <c r="J4" s="351"/>
      <c r="K4" s="351"/>
      <c r="L4" s="351"/>
      <c r="M4" s="120"/>
      <c r="N4" s="120"/>
      <c r="O4" s="120"/>
      <c r="P4" s="120"/>
      <c r="Q4" s="121"/>
    </row>
    <row r="5" spans="2:19" ht="35.25" customHeight="1" x14ac:dyDescent="0.25">
      <c r="B5" s="379" t="s">
        <v>4</v>
      </c>
      <c r="C5" s="381" t="s">
        <v>5</v>
      </c>
      <c r="D5" s="381"/>
      <c r="E5" s="381" t="s">
        <v>6</v>
      </c>
      <c r="F5" s="381"/>
      <c r="G5" s="381" t="s">
        <v>7</v>
      </c>
      <c r="H5" s="381"/>
      <c r="I5" s="381" t="s">
        <v>8</v>
      </c>
      <c r="J5" s="381"/>
      <c r="K5" s="381" t="s">
        <v>9</v>
      </c>
      <c r="L5" s="381"/>
      <c r="M5" s="381" t="s">
        <v>10</v>
      </c>
      <c r="N5" s="381"/>
      <c r="O5" s="384" t="s">
        <v>11</v>
      </c>
      <c r="P5" s="384"/>
      <c r="Q5" s="380" t="s">
        <v>12</v>
      </c>
    </row>
    <row r="6" spans="2:19" ht="15.75" x14ac:dyDescent="0.25">
      <c r="B6" s="379"/>
      <c r="C6" s="382" t="s">
        <v>13</v>
      </c>
      <c r="D6" s="382"/>
      <c r="E6" s="382" t="s">
        <v>14</v>
      </c>
      <c r="F6" s="382"/>
      <c r="G6" s="382" t="s">
        <v>15</v>
      </c>
      <c r="H6" s="382"/>
      <c r="I6" s="382" t="s">
        <v>16</v>
      </c>
      <c r="J6" s="382"/>
      <c r="K6" s="382" t="s">
        <v>17</v>
      </c>
      <c r="L6" s="382"/>
      <c r="M6" s="382" t="s">
        <v>18</v>
      </c>
      <c r="N6" s="382"/>
      <c r="O6" s="385" t="s">
        <v>19</v>
      </c>
      <c r="P6" s="385"/>
      <c r="Q6" s="380"/>
    </row>
    <row r="7" spans="2:19" ht="22.5" x14ac:dyDescent="0.25">
      <c r="B7" s="379"/>
      <c r="C7" s="305" t="s">
        <v>153</v>
      </c>
      <c r="D7" s="306" t="s">
        <v>3</v>
      </c>
      <c r="E7" s="305" t="s">
        <v>153</v>
      </c>
      <c r="F7" s="306" t="s">
        <v>3</v>
      </c>
      <c r="G7" s="305" t="s">
        <v>153</v>
      </c>
      <c r="H7" s="306" t="s">
        <v>3</v>
      </c>
      <c r="I7" s="305" t="s">
        <v>153</v>
      </c>
      <c r="J7" s="306" t="s">
        <v>3</v>
      </c>
      <c r="K7" s="305" t="s">
        <v>153</v>
      </c>
      <c r="L7" s="306" t="s">
        <v>3</v>
      </c>
      <c r="M7" s="305" t="s">
        <v>153</v>
      </c>
      <c r="N7" s="306" t="s">
        <v>3</v>
      </c>
      <c r="O7" s="305" t="s">
        <v>153</v>
      </c>
      <c r="P7" s="306" t="s">
        <v>3</v>
      </c>
      <c r="Q7" s="380"/>
    </row>
    <row r="8" spans="2:19" ht="24.95" customHeight="1" x14ac:dyDescent="0.25">
      <c r="B8" s="86" t="s">
        <v>20</v>
      </c>
      <c r="C8" s="60" t="s">
        <v>21</v>
      </c>
      <c r="D8" s="60" t="s">
        <v>21</v>
      </c>
      <c r="E8" s="123">
        <f>SUM(E9:E18)</f>
        <v>6946</v>
      </c>
      <c r="F8" s="124">
        <f t="shared" ref="F8:N8" si="0">SUM(F9:F18)</f>
        <v>100</v>
      </c>
      <c r="G8" s="123">
        <f t="shared" si="0"/>
        <v>680176</v>
      </c>
      <c r="H8" s="124">
        <f t="shared" si="0"/>
        <v>99.978093905106917</v>
      </c>
      <c r="I8" s="60" t="s">
        <v>21</v>
      </c>
      <c r="J8" s="60" t="s">
        <v>21</v>
      </c>
      <c r="K8" s="123">
        <f t="shared" si="0"/>
        <v>3189</v>
      </c>
      <c r="L8" s="124">
        <f t="shared" si="0"/>
        <v>100</v>
      </c>
      <c r="M8" s="123">
        <f t="shared" si="0"/>
        <v>48078.788174021516</v>
      </c>
      <c r="N8" s="124">
        <f t="shared" si="0"/>
        <v>100.00000000000003</v>
      </c>
      <c r="O8" s="60" t="s">
        <v>21</v>
      </c>
      <c r="P8" s="60" t="s">
        <v>21</v>
      </c>
      <c r="Q8" s="138" t="s">
        <v>22</v>
      </c>
    </row>
    <row r="9" spans="2:19" ht="24.95" customHeight="1" x14ac:dyDescent="0.25">
      <c r="B9" s="154" t="s">
        <v>30</v>
      </c>
      <c r="C9" s="8" t="s">
        <v>21</v>
      </c>
      <c r="D9" s="8" t="s">
        <v>21</v>
      </c>
      <c r="E9" s="20">
        <v>303</v>
      </c>
      <c r="F9" s="117">
        <f>+E9/$E$8*100</f>
        <v>4.3622228620788936</v>
      </c>
      <c r="G9" s="20">
        <v>21899</v>
      </c>
      <c r="H9" s="117">
        <f>+G9/$G$8*100</f>
        <v>3.2196078661993366</v>
      </c>
      <c r="I9" s="8" t="s">
        <v>21</v>
      </c>
      <c r="J9" s="8" t="s">
        <v>21</v>
      </c>
      <c r="K9" s="23">
        <v>81</v>
      </c>
      <c r="L9" s="117">
        <f>+K9/$K$8*100</f>
        <v>2.5399811853245531</v>
      </c>
      <c r="M9" s="23">
        <v>3195.6631186355385</v>
      </c>
      <c r="N9" s="117">
        <f>+M9/$M$8*100</f>
        <v>6.6467214337200291</v>
      </c>
      <c r="O9" s="8" t="s">
        <v>21</v>
      </c>
      <c r="P9" s="8" t="s">
        <v>21</v>
      </c>
      <c r="Q9" s="153" t="s">
        <v>31</v>
      </c>
    </row>
    <row r="10" spans="2:19" ht="24.95" customHeight="1" x14ac:dyDescent="0.25">
      <c r="B10" s="154" t="s">
        <v>32</v>
      </c>
      <c r="C10" s="8" t="s">
        <v>21</v>
      </c>
      <c r="D10" s="8" t="s">
        <v>21</v>
      </c>
      <c r="E10" s="20">
        <v>2028</v>
      </c>
      <c r="F10" s="117">
        <f t="shared" ref="F10:F18" si="1">+E10/$E$8*100</f>
        <v>29.196659948171611</v>
      </c>
      <c r="G10" s="20">
        <v>217823</v>
      </c>
      <c r="H10" s="117">
        <f t="shared" ref="H10:H16" si="2">+G10/$G$8*100</f>
        <v>32.02450542212604</v>
      </c>
      <c r="I10" s="8" t="s">
        <v>21</v>
      </c>
      <c r="J10" s="8" t="s">
        <v>21</v>
      </c>
      <c r="K10" s="23">
        <v>1270</v>
      </c>
      <c r="L10" s="117">
        <f t="shared" ref="L10:L14" si="3">+K10/$K$8*100</f>
        <v>39.824396362496081</v>
      </c>
      <c r="M10" s="23">
        <v>12817.877275208797</v>
      </c>
      <c r="N10" s="117">
        <f t="shared" ref="N10:N18" si="4">+M10/$M$8*100</f>
        <v>26.660150478032847</v>
      </c>
      <c r="O10" s="8" t="s">
        <v>21</v>
      </c>
      <c r="P10" s="8" t="s">
        <v>21</v>
      </c>
      <c r="Q10" s="153" t="s">
        <v>33</v>
      </c>
    </row>
    <row r="11" spans="2:19" ht="24.95" customHeight="1" x14ac:dyDescent="0.25">
      <c r="B11" s="154" t="s">
        <v>34</v>
      </c>
      <c r="C11" s="8" t="s">
        <v>21</v>
      </c>
      <c r="D11" s="8" t="s">
        <v>21</v>
      </c>
      <c r="E11" s="20">
        <v>2494</v>
      </c>
      <c r="F11" s="117">
        <f t="shared" si="1"/>
        <v>35.905557155197236</v>
      </c>
      <c r="G11" s="20">
        <v>259508</v>
      </c>
      <c r="H11" s="117">
        <f t="shared" si="2"/>
        <v>38.153066265201943</v>
      </c>
      <c r="I11" s="8" t="s">
        <v>21</v>
      </c>
      <c r="J11" s="8" t="s">
        <v>21</v>
      </c>
      <c r="K11" s="23">
        <v>793</v>
      </c>
      <c r="L11" s="117">
        <f t="shared" si="3"/>
        <v>24.866729382251489</v>
      </c>
      <c r="M11" s="23">
        <v>10152.930826332118</v>
      </c>
      <c r="N11" s="117">
        <f t="shared" si="4"/>
        <v>21.117276894716049</v>
      </c>
      <c r="O11" s="8" t="s">
        <v>21</v>
      </c>
      <c r="P11" s="8" t="s">
        <v>21</v>
      </c>
      <c r="Q11" s="153" t="s">
        <v>35</v>
      </c>
    </row>
    <row r="12" spans="2:19" ht="24.95" customHeight="1" x14ac:dyDescent="0.25">
      <c r="B12" s="154" t="s">
        <v>36</v>
      </c>
      <c r="C12" s="8" t="s">
        <v>21</v>
      </c>
      <c r="D12" s="8" t="s">
        <v>21</v>
      </c>
      <c r="E12" s="20">
        <v>1237</v>
      </c>
      <c r="F12" s="117">
        <f t="shared" si="1"/>
        <v>17.808810826374891</v>
      </c>
      <c r="G12" s="20">
        <v>115946</v>
      </c>
      <c r="H12" s="117">
        <f t="shared" si="2"/>
        <v>17.046470325327562</v>
      </c>
      <c r="I12" s="8" t="s">
        <v>21</v>
      </c>
      <c r="J12" s="8" t="s">
        <v>21</v>
      </c>
      <c r="K12" s="23">
        <v>771</v>
      </c>
      <c r="L12" s="117">
        <f t="shared" si="3"/>
        <v>24.176857949200375</v>
      </c>
      <c r="M12" s="23">
        <v>7847.3882860468248</v>
      </c>
      <c r="N12" s="117">
        <f t="shared" si="4"/>
        <v>16.321934441531987</v>
      </c>
      <c r="O12" s="8" t="s">
        <v>21</v>
      </c>
      <c r="P12" s="8" t="s">
        <v>21</v>
      </c>
      <c r="Q12" s="153" t="s">
        <v>37</v>
      </c>
    </row>
    <row r="13" spans="2:19" ht="24.95" customHeight="1" x14ac:dyDescent="0.25">
      <c r="B13" s="154" t="s">
        <v>38</v>
      </c>
      <c r="C13" s="8" t="s">
        <v>21</v>
      </c>
      <c r="D13" s="8" t="s">
        <v>21</v>
      </c>
      <c r="E13" s="20">
        <v>456</v>
      </c>
      <c r="F13" s="117">
        <f t="shared" si="1"/>
        <v>6.5649294558019005</v>
      </c>
      <c r="G13" s="20">
        <v>41258</v>
      </c>
      <c r="H13" s="117">
        <f t="shared" si="2"/>
        <v>6.0657829738185409</v>
      </c>
      <c r="I13" s="8" t="s">
        <v>21</v>
      </c>
      <c r="J13" s="8" t="s">
        <v>21</v>
      </c>
      <c r="K13" s="23">
        <v>159</v>
      </c>
      <c r="L13" s="117">
        <f t="shared" si="3"/>
        <v>4.9858889934148634</v>
      </c>
      <c r="M13" s="23">
        <v>6908.7702767742358</v>
      </c>
      <c r="N13" s="117">
        <f t="shared" si="4"/>
        <v>14.369684717859139</v>
      </c>
      <c r="O13" s="8" t="s">
        <v>21</v>
      </c>
      <c r="P13" s="8" t="s">
        <v>21</v>
      </c>
      <c r="Q13" s="153" t="s">
        <v>39</v>
      </c>
    </row>
    <row r="14" spans="2:19" ht="24.95" customHeight="1" x14ac:dyDescent="0.25">
      <c r="B14" s="154" t="s">
        <v>40</v>
      </c>
      <c r="C14" s="8" t="s">
        <v>21</v>
      </c>
      <c r="D14" s="8" t="s">
        <v>21</v>
      </c>
      <c r="E14" s="20">
        <v>202</v>
      </c>
      <c r="F14" s="117">
        <f t="shared" si="1"/>
        <v>2.9081485747192626</v>
      </c>
      <c r="G14" s="20">
        <v>15576</v>
      </c>
      <c r="H14" s="117">
        <f t="shared" si="2"/>
        <v>2.2899955305685586</v>
      </c>
      <c r="I14" s="8" t="s">
        <v>21</v>
      </c>
      <c r="J14" s="8" t="s">
        <v>21</v>
      </c>
      <c r="K14" s="23">
        <v>115</v>
      </c>
      <c r="L14" s="117">
        <f t="shared" si="3"/>
        <v>3.6061461273126372</v>
      </c>
      <c r="M14" s="23">
        <v>4085.1179974023689</v>
      </c>
      <c r="N14" s="117">
        <f t="shared" si="4"/>
        <v>8.4967158128367437</v>
      </c>
      <c r="O14" s="8" t="s">
        <v>21</v>
      </c>
      <c r="P14" s="8" t="s">
        <v>21</v>
      </c>
      <c r="Q14" s="153" t="s">
        <v>41</v>
      </c>
    </row>
    <row r="15" spans="2:19" ht="24.95" customHeight="1" x14ac:dyDescent="0.25">
      <c r="B15" s="154" t="s">
        <v>42</v>
      </c>
      <c r="C15" s="8" t="s">
        <v>21</v>
      </c>
      <c r="D15" s="8" t="s">
        <v>21</v>
      </c>
      <c r="E15" s="20">
        <v>126</v>
      </c>
      <c r="F15" s="117">
        <f t="shared" si="1"/>
        <v>1.8139936654189461</v>
      </c>
      <c r="G15" s="20">
        <v>4703</v>
      </c>
      <c r="H15" s="117">
        <f t="shared" si="2"/>
        <v>0.69143868645762274</v>
      </c>
      <c r="I15" s="8" t="s">
        <v>21</v>
      </c>
      <c r="J15" s="8" t="s">
        <v>21</v>
      </c>
      <c r="K15" s="151" t="s">
        <v>168</v>
      </c>
      <c r="L15" s="151" t="s">
        <v>168</v>
      </c>
      <c r="M15" s="23">
        <v>2197.5430742239078</v>
      </c>
      <c r="N15" s="117">
        <f t="shared" si="4"/>
        <v>4.5707122780838088</v>
      </c>
      <c r="O15" s="8" t="s">
        <v>21</v>
      </c>
      <c r="P15" s="8" t="s">
        <v>21</v>
      </c>
      <c r="Q15" s="153" t="s">
        <v>43</v>
      </c>
    </row>
    <row r="16" spans="2:19" ht="24.95" customHeight="1" x14ac:dyDescent="0.25">
      <c r="B16" s="154" t="s">
        <v>44</v>
      </c>
      <c r="C16" s="8" t="s">
        <v>21</v>
      </c>
      <c r="D16" s="8" t="s">
        <v>21</v>
      </c>
      <c r="E16" s="20">
        <v>67</v>
      </c>
      <c r="F16" s="117">
        <f t="shared" si="1"/>
        <v>0.96458393319896341</v>
      </c>
      <c r="G16" s="20">
        <v>3314</v>
      </c>
      <c r="H16" s="117">
        <f t="shared" si="2"/>
        <v>0.48722683540730632</v>
      </c>
      <c r="I16" s="8" t="s">
        <v>21</v>
      </c>
      <c r="J16" s="8" t="s">
        <v>21</v>
      </c>
      <c r="K16" s="151" t="s">
        <v>168</v>
      </c>
      <c r="L16" s="151" t="s">
        <v>168</v>
      </c>
      <c r="M16" s="23">
        <v>581.16432911570246</v>
      </c>
      <c r="N16" s="117">
        <f t="shared" si="4"/>
        <v>1.2087749113230017</v>
      </c>
      <c r="O16" s="8" t="s">
        <v>21</v>
      </c>
      <c r="P16" s="8" t="s">
        <v>21</v>
      </c>
      <c r="Q16" s="153" t="s">
        <v>45</v>
      </c>
    </row>
    <row r="17" spans="2:19" ht="24.95" customHeight="1" x14ac:dyDescent="0.25">
      <c r="B17" s="154" t="s">
        <v>46</v>
      </c>
      <c r="C17" s="8" t="s">
        <v>21</v>
      </c>
      <c r="D17" s="8" t="s">
        <v>21</v>
      </c>
      <c r="E17" s="20">
        <v>31</v>
      </c>
      <c r="F17" s="117">
        <f t="shared" si="1"/>
        <v>0.44630002879355024</v>
      </c>
      <c r="G17" s="20">
        <v>149</v>
      </c>
      <c r="H17" s="151" t="s">
        <v>168</v>
      </c>
      <c r="I17" s="8" t="s">
        <v>21</v>
      </c>
      <c r="J17" s="8" t="s">
        <v>21</v>
      </c>
      <c r="K17" s="151" t="s">
        <v>168</v>
      </c>
      <c r="L17" s="151" t="s">
        <v>168</v>
      </c>
      <c r="M17" s="23">
        <v>235.5359671456128</v>
      </c>
      <c r="N17" s="117">
        <f t="shared" si="4"/>
        <v>0.48989580663532678</v>
      </c>
      <c r="O17" s="8" t="s">
        <v>21</v>
      </c>
      <c r="P17" s="8" t="s">
        <v>21</v>
      </c>
      <c r="Q17" s="153" t="s">
        <v>47</v>
      </c>
    </row>
    <row r="18" spans="2:19" ht="24.95" customHeight="1" thickBot="1" x14ac:dyDescent="0.3">
      <c r="B18" s="178" t="s">
        <v>170</v>
      </c>
      <c r="C18" s="116" t="s">
        <v>21</v>
      </c>
      <c r="D18" s="116" t="s">
        <v>21</v>
      </c>
      <c r="E18" s="115">
        <v>2</v>
      </c>
      <c r="F18" s="126">
        <f t="shared" si="1"/>
        <v>2.8793550244745177E-2</v>
      </c>
      <c r="G18" s="179" t="s">
        <v>168</v>
      </c>
      <c r="H18" s="179" t="s">
        <v>168</v>
      </c>
      <c r="I18" s="116" t="s">
        <v>21</v>
      </c>
      <c r="J18" s="116" t="s">
        <v>21</v>
      </c>
      <c r="K18" s="179" t="s">
        <v>168</v>
      </c>
      <c r="L18" s="179" t="s">
        <v>168</v>
      </c>
      <c r="M18" s="131">
        <v>56.797023136417373</v>
      </c>
      <c r="N18" s="126">
        <f t="shared" si="4"/>
        <v>0.11813322526108633</v>
      </c>
      <c r="O18" s="116" t="s">
        <v>21</v>
      </c>
      <c r="P18" s="116" t="s">
        <v>21</v>
      </c>
      <c r="Q18" s="180" t="s">
        <v>169</v>
      </c>
    </row>
    <row r="19" spans="2:19" ht="11.25" customHeight="1" x14ac:dyDescent="0.25">
      <c r="B19" s="128"/>
      <c r="C19" s="8"/>
      <c r="D19" s="8"/>
      <c r="E19" s="20"/>
      <c r="F19" s="20"/>
      <c r="G19" s="20"/>
      <c r="H19" s="117"/>
      <c r="I19" s="20"/>
      <c r="J19" s="20"/>
      <c r="K19" s="23"/>
      <c r="L19" s="23"/>
      <c r="M19" s="23"/>
      <c r="N19" s="23"/>
      <c r="O19" s="8"/>
      <c r="P19" s="8"/>
      <c r="Q19" s="122"/>
    </row>
    <row r="20" spans="2:19" s="35" customFormat="1" ht="21" x14ac:dyDescent="0.45">
      <c r="B20" s="396" t="s">
        <v>224</v>
      </c>
      <c r="C20" s="396"/>
      <c r="D20" s="396"/>
      <c r="E20" s="396"/>
      <c r="F20" s="396"/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6"/>
      <c r="S20" s="36"/>
    </row>
    <row r="21" spans="2:19" s="35" customFormat="1" ht="36.75" customHeight="1" x14ac:dyDescent="0.3">
      <c r="B21" s="389" t="s">
        <v>225</v>
      </c>
      <c r="C21" s="389"/>
      <c r="D21" s="389"/>
      <c r="E21" s="389"/>
      <c r="F21" s="389"/>
      <c r="G21" s="389"/>
      <c r="H21" s="389"/>
      <c r="I21" s="389"/>
      <c r="J21" s="389"/>
      <c r="K21" s="389"/>
      <c r="L21" s="389"/>
      <c r="M21" s="389"/>
      <c r="N21" s="389"/>
      <c r="O21" s="389"/>
      <c r="P21" s="389"/>
      <c r="Q21" s="389"/>
      <c r="R21" s="36"/>
      <c r="S21" s="36"/>
    </row>
    <row r="22" spans="2:19" x14ac:dyDescent="0.25">
      <c r="B22" s="118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8"/>
      <c r="R22" s="1"/>
    </row>
    <row r="23" spans="2:19" ht="15.75" customHeight="1" x14ac:dyDescent="0.25">
      <c r="B23" s="8"/>
      <c r="C23" s="120"/>
      <c r="D23" s="120"/>
      <c r="E23" s="120"/>
      <c r="F23" s="120"/>
      <c r="G23" s="383" t="s">
        <v>157</v>
      </c>
      <c r="H23" s="383"/>
      <c r="I23" s="383"/>
      <c r="J23" s="383"/>
      <c r="K23" s="383"/>
      <c r="L23" s="383"/>
      <c r="M23" s="120"/>
      <c r="N23" s="120"/>
      <c r="O23" s="120"/>
      <c r="P23" s="120"/>
      <c r="Q23" s="121"/>
    </row>
    <row r="24" spans="2:19" ht="34.5" customHeight="1" x14ac:dyDescent="0.25">
      <c r="B24" s="379" t="s">
        <v>4</v>
      </c>
      <c r="C24" s="381" t="s">
        <v>5</v>
      </c>
      <c r="D24" s="381"/>
      <c r="E24" s="381" t="s">
        <v>6</v>
      </c>
      <c r="F24" s="381"/>
      <c r="G24" s="381" t="s">
        <v>7</v>
      </c>
      <c r="H24" s="381"/>
      <c r="I24" s="381" t="s">
        <v>8</v>
      </c>
      <c r="J24" s="381"/>
      <c r="K24" s="381" t="s">
        <v>9</v>
      </c>
      <c r="L24" s="381"/>
      <c r="M24" s="381" t="s">
        <v>10</v>
      </c>
      <c r="N24" s="381"/>
      <c r="O24" s="384" t="s">
        <v>11</v>
      </c>
      <c r="P24" s="384"/>
      <c r="Q24" s="380" t="s">
        <v>12</v>
      </c>
    </row>
    <row r="25" spans="2:19" ht="15.75" x14ac:dyDescent="0.25">
      <c r="B25" s="379"/>
      <c r="C25" s="382" t="s">
        <v>13</v>
      </c>
      <c r="D25" s="382"/>
      <c r="E25" s="382" t="s">
        <v>14</v>
      </c>
      <c r="F25" s="382"/>
      <c r="G25" s="382" t="s">
        <v>15</v>
      </c>
      <c r="H25" s="382"/>
      <c r="I25" s="382" t="s">
        <v>16</v>
      </c>
      <c r="J25" s="382"/>
      <c r="K25" s="382" t="s">
        <v>17</v>
      </c>
      <c r="L25" s="382"/>
      <c r="M25" s="382" t="s">
        <v>18</v>
      </c>
      <c r="N25" s="382"/>
      <c r="O25" s="385" t="s">
        <v>19</v>
      </c>
      <c r="P25" s="385"/>
      <c r="Q25" s="380"/>
    </row>
    <row r="26" spans="2:19" ht="22.5" x14ac:dyDescent="0.25">
      <c r="B26" s="379"/>
      <c r="C26" s="305" t="s">
        <v>153</v>
      </c>
      <c r="D26" s="306" t="s">
        <v>3</v>
      </c>
      <c r="E26" s="305" t="s">
        <v>153</v>
      </c>
      <c r="F26" s="306" t="s">
        <v>3</v>
      </c>
      <c r="G26" s="305" t="s">
        <v>153</v>
      </c>
      <c r="H26" s="306" t="s">
        <v>3</v>
      </c>
      <c r="I26" s="305" t="s">
        <v>153</v>
      </c>
      <c r="J26" s="306" t="s">
        <v>3</v>
      </c>
      <c r="K26" s="305" t="s">
        <v>153</v>
      </c>
      <c r="L26" s="306" t="s">
        <v>3</v>
      </c>
      <c r="M26" s="305" t="s">
        <v>153</v>
      </c>
      <c r="N26" s="306" t="s">
        <v>3</v>
      </c>
      <c r="O26" s="305" t="s">
        <v>153</v>
      </c>
      <c r="P26" s="306" t="s">
        <v>3</v>
      </c>
      <c r="Q26" s="380"/>
    </row>
    <row r="27" spans="2:19" ht="24.95" customHeight="1" x14ac:dyDescent="0.25">
      <c r="B27" s="86" t="s">
        <v>20</v>
      </c>
      <c r="C27" s="60" t="s">
        <v>21</v>
      </c>
      <c r="D27" s="60" t="s">
        <v>21</v>
      </c>
      <c r="E27" s="123">
        <f>SUM(E28:E37)</f>
        <v>1042</v>
      </c>
      <c r="F27" s="124">
        <f t="shared" ref="F27" si="5">SUM(F28:F37)</f>
        <v>100</v>
      </c>
      <c r="G27" s="123">
        <f t="shared" ref="G27:N27" si="6">SUM(G28:G37)</f>
        <v>247915</v>
      </c>
      <c r="H27" s="124">
        <f t="shared" si="6"/>
        <v>100.00000000000001</v>
      </c>
      <c r="I27" s="60" t="s">
        <v>21</v>
      </c>
      <c r="J27" s="60" t="s">
        <v>21</v>
      </c>
      <c r="K27" s="123">
        <f t="shared" si="6"/>
        <v>1040</v>
      </c>
      <c r="L27" s="124">
        <f t="shared" si="6"/>
        <v>99.999999999999986</v>
      </c>
      <c r="M27" s="123">
        <f t="shared" si="6"/>
        <v>19418.080729543428</v>
      </c>
      <c r="N27" s="124">
        <f t="shared" si="6"/>
        <v>100</v>
      </c>
      <c r="O27" s="60" t="s">
        <v>21</v>
      </c>
      <c r="P27" s="60" t="s">
        <v>21</v>
      </c>
      <c r="Q27" s="138" t="s">
        <v>22</v>
      </c>
    </row>
    <row r="28" spans="2:19" ht="24.95" customHeight="1" x14ac:dyDescent="0.25">
      <c r="B28" s="154" t="s">
        <v>30</v>
      </c>
      <c r="C28" s="8" t="s">
        <v>21</v>
      </c>
      <c r="D28" s="8" t="s">
        <v>21</v>
      </c>
      <c r="E28" s="20">
        <v>226</v>
      </c>
      <c r="F28" s="117">
        <f>+E28/$E$27*100</f>
        <v>21.689059500959694</v>
      </c>
      <c r="G28" s="20">
        <v>16196</v>
      </c>
      <c r="H28" s="129">
        <f>+G28/$G$27*100</f>
        <v>6.5328842546840651</v>
      </c>
      <c r="I28" s="8" t="s">
        <v>21</v>
      </c>
      <c r="J28" s="8" t="s">
        <v>21</v>
      </c>
      <c r="K28" s="23">
        <v>39</v>
      </c>
      <c r="L28" s="117">
        <f>+K28/$K$27*100</f>
        <v>3.75</v>
      </c>
      <c r="M28" s="23">
        <v>2462.9956498922661</v>
      </c>
      <c r="N28" s="117">
        <f>+M28/$M$27*100</f>
        <v>12.684032393299137</v>
      </c>
      <c r="O28" s="8" t="s">
        <v>21</v>
      </c>
      <c r="P28" s="8" t="s">
        <v>21</v>
      </c>
      <c r="Q28" s="154" t="s">
        <v>31</v>
      </c>
    </row>
    <row r="29" spans="2:19" ht="24.95" customHeight="1" x14ac:dyDescent="0.25">
      <c r="B29" s="154" t="s">
        <v>32</v>
      </c>
      <c r="C29" s="8" t="s">
        <v>21</v>
      </c>
      <c r="D29" s="8" t="s">
        <v>21</v>
      </c>
      <c r="E29" s="20">
        <v>451</v>
      </c>
      <c r="F29" s="117">
        <f t="shared" ref="F29:F37" si="7">+E29/$E$27*100</f>
        <v>43.282149712092135</v>
      </c>
      <c r="G29" s="20">
        <v>109410</v>
      </c>
      <c r="H29" s="129">
        <f t="shared" ref="H29:H36" si="8">+G29/$G$27*100</f>
        <v>44.132061392009362</v>
      </c>
      <c r="I29" s="8" t="s">
        <v>21</v>
      </c>
      <c r="J29" s="8" t="s">
        <v>21</v>
      </c>
      <c r="K29" s="23">
        <v>403</v>
      </c>
      <c r="L29" s="117">
        <f t="shared" ref="L29:L32" si="9">+K29/$K$27*100</f>
        <v>38.75</v>
      </c>
      <c r="M29" s="23">
        <v>5977.4214050908049</v>
      </c>
      <c r="N29" s="117">
        <f t="shared" ref="N29:N37" si="10">+M29/$M$27*100</f>
        <v>30.782761120137494</v>
      </c>
      <c r="O29" s="8" t="s">
        <v>21</v>
      </c>
      <c r="P29" s="8" t="s">
        <v>21</v>
      </c>
      <c r="Q29" s="154" t="s">
        <v>33</v>
      </c>
    </row>
    <row r="30" spans="2:19" ht="24.95" customHeight="1" x14ac:dyDescent="0.25">
      <c r="B30" s="154" t="s">
        <v>34</v>
      </c>
      <c r="C30" s="8" t="s">
        <v>21</v>
      </c>
      <c r="D30" s="8" t="s">
        <v>21</v>
      </c>
      <c r="E30" s="20">
        <v>233</v>
      </c>
      <c r="F30" s="117">
        <f t="shared" si="7"/>
        <v>22.36084452975048</v>
      </c>
      <c r="G30" s="20">
        <v>77425</v>
      </c>
      <c r="H30" s="129">
        <f t="shared" si="8"/>
        <v>31.230462053526409</v>
      </c>
      <c r="I30" s="8" t="s">
        <v>21</v>
      </c>
      <c r="J30" s="8" t="s">
        <v>21</v>
      </c>
      <c r="K30" s="23">
        <v>256</v>
      </c>
      <c r="L30" s="117">
        <f t="shared" si="9"/>
        <v>24.615384615384617</v>
      </c>
      <c r="M30" s="23">
        <v>4516.5843173156172</v>
      </c>
      <c r="N30" s="117">
        <f t="shared" si="10"/>
        <v>23.259684518892275</v>
      </c>
      <c r="O30" s="8" t="s">
        <v>21</v>
      </c>
      <c r="P30" s="8" t="s">
        <v>21</v>
      </c>
      <c r="Q30" s="154" t="s">
        <v>35</v>
      </c>
    </row>
    <row r="31" spans="2:19" ht="24.95" customHeight="1" x14ac:dyDescent="0.25">
      <c r="B31" s="154" t="s">
        <v>36</v>
      </c>
      <c r="C31" s="8" t="s">
        <v>21</v>
      </c>
      <c r="D31" s="8" t="s">
        <v>21</v>
      </c>
      <c r="E31" s="20">
        <v>59</v>
      </c>
      <c r="F31" s="117">
        <f t="shared" si="7"/>
        <v>5.6621880998080618</v>
      </c>
      <c r="G31" s="20">
        <v>25663</v>
      </c>
      <c r="H31" s="129">
        <f t="shared" si="8"/>
        <v>10.351531775003529</v>
      </c>
      <c r="I31" s="8" t="s">
        <v>21</v>
      </c>
      <c r="J31" s="8" t="s">
        <v>21</v>
      </c>
      <c r="K31" s="23">
        <v>287</v>
      </c>
      <c r="L31" s="117">
        <f t="shared" si="9"/>
        <v>27.596153846153847</v>
      </c>
      <c r="M31" s="23">
        <v>2272.1078811276693</v>
      </c>
      <c r="N31" s="117">
        <f t="shared" si="10"/>
        <v>11.700991013343536</v>
      </c>
      <c r="O31" s="8" t="s">
        <v>21</v>
      </c>
      <c r="P31" s="8" t="s">
        <v>21</v>
      </c>
      <c r="Q31" s="154" t="s">
        <v>37</v>
      </c>
    </row>
    <row r="32" spans="2:19" ht="24.95" customHeight="1" x14ac:dyDescent="0.25">
      <c r="B32" s="154" t="s">
        <v>38</v>
      </c>
      <c r="C32" s="8" t="s">
        <v>21</v>
      </c>
      <c r="D32" s="8" t="s">
        <v>21</v>
      </c>
      <c r="E32" s="20">
        <v>27</v>
      </c>
      <c r="F32" s="117">
        <f t="shared" si="7"/>
        <v>2.5911708253358925</v>
      </c>
      <c r="G32" s="20">
        <v>9165</v>
      </c>
      <c r="H32" s="129">
        <f t="shared" si="8"/>
        <v>3.6968315753383219</v>
      </c>
      <c r="I32" s="8" t="s">
        <v>21</v>
      </c>
      <c r="J32" s="8" t="s">
        <v>21</v>
      </c>
      <c r="K32" s="23">
        <v>55</v>
      </c>
      <c r="L32" s="117">
        <f t="shared" si="9"/>
        <v>5.2884615384615383</v>
      </c>
      <c r="M32" s="23">
        <v>1462.7815068554933</v>
      </c>
      <c r="N32" s="117">
        <f t="shared" si="10"/>
        <v>7.5330900475141211</v>
      </c>
      <c r="O32" s="8" t="s">
        <v>21</v>
      </c>
      <c r="P32" s="8" t="s">
        <v>21</v>
      </c>
      <c r="Q32" s="154" t="s">
        <v>39</v>
      </c>
    </row>
    <row r="33" spans="2:19" ht="24.95" customHeight="1" x14ac:dyDescent="0.25">
      <c r="B33" s="154" t="s">
        <v>40</v>
      </c>
      <c r="C33" s="8" t="s">
        <v>21</v>
      </c>
      <c r="D33" s="8" t="s">
        <v>21</v>
      </c>
      <c r="E33" s="20">
        <v>19</v>
      </c>
      <c r="F33" s="117">
        <f t="shared" si="7"/>
        <v>1.8234165067178503</v>
      </c>
      <c r="G33" s="20">
        <v>5855</v>
      </c>
      <c r="H33" s="129">
        <f t="shared" si="8"/>
        <v>2.3616965492204987</v>
      </c>
      <c r="I33" s="8" t="s">
        <v>21</v>
      </c>
      <c r="J33" s="8" t="s">
        <v>21</v>
      </c>
      <c r="K33" s="151" t="s">
        <v>168</v>
      </c>
      <c r="L33" s="151" t="s">
        <v>168</v>
      </c>
      <c r="M33" s="23">
        <v>963.9538120030719</v>
      </c>
      <c r="N33" s="117">
        <f t="shared" si="10"/>
        <v>4.9642074591670378</v>
      </c>
      <c r="O33" s="8" t="s">
        <v>21</v>
      </c>
      <c r="P33" s="8" t="s">
        <v>21</v>
      </c>
      <c r="Q33" s="154" t="s">
        <v>41</v>
      </c>
    </row>
    <row r="34" spans="2:19" ht="24.95" customHeight="1" x14ac:dyDescent="0.25">
      <c r="B34" s="154" t="s">
        <v>42</v>
      </c>
      <c r="C34" s="8" t="s">
        <v>21</v>
      </c>
      <c r="D34" s="8" t="s">
        <v>21</v>
      </c>
      <c r="E34" s="20">
        <v>8</v>
      </c>
      <c r="F34" s="117">
        <f t="shared" si="7"/>
        <v>0.76775431861804222</v>
      </c>
      <c r="G34" s="20">
        <v>1464</v>
      </c>
      <c r="H34" s="129">
        <f t="shared" si="8"/>
        <v>0.59052497831918205</v>
      </c>
      <c r="I34" s="8" t="s">
        <v>21</v>
      </c>
      <c r="J34" s="8" t="s">
        <v>21</v>
      </c>
      <c r="K34" s="151" t="s">
        <v>168</v>
      </c>
      <c r="L34" s="151" t="s">
        <v>168</v>
      </c>
      <c r="M34" s="23">
        <v>1159.4547568120963</v>
      </c>
      <c r="N34" s="117">
        <f t="shared" si="10"/>
        <v>5.9710059555373896</v>
      </c>
      <c r="O34" s="8" t="s">
        <v>21</v>
      </c>
      <c r="P34" s="8" t="s">
        <v>21</v>
      </c>
      <c r="Q34" s="154" t="s">
        <v>43</v>
      </c>
    </row>
    <row r="35" spans="2:19" ht="24.95" customHeight="1" x14ac:dyDescent="0.25">
      <c r="B35" s="154" t="s">
        <v>44</v>
      </c>
      <c r="C35" s="8" t="s">
        <v>21</v>
      </c>
      <c r="D35" s="8" t="s">
        <v>21</v>
      </c>
      <c r="E35" s="20">
        <v>5</v>
      </c>
      <c r="F35" s="117">
        <f t="shared" si="7"/>
        <v>0.47984644913627633</v>
      </c>
      <c r="G35" s="20">
        <v>2588</v>
      </c>
      <c r="H35" s="129">
        <f t="shared" si="8"/>
        <v>1.0439061775205212</v>
      </c>
      <c r="I35" s="8" t="s">
        <v>21</v>
      </c>
      <c r="J35" s="8" t="s">
        <v>21</v>
      </c>
      <c r="K35" s="151" t="s">
        <v>168</v>
      </c>
      <c r="L35" s="151" t="s">
        <v>168</v>
      </c>
      <c r="M35" s="23">
        <v>492.26092548582005</v>
      </c>
      <c r="N35" s="117">
        <f t="shared" si="10"/>
        <v>2.5350647797898742</v>
      </c>
      <c r="O35" s="8" t="s">
        <v>21</v>
      </c>
      <c r="P35" s="8" t="s">
        <v>21</v>
      </c>
      <c r="Q35" s="154" t="s">
        <v>45</v>
      </c>
    </row>
    <row r="36" spans="2:19" ht="24.95" customHeight="1" x14ac:dyDescent="0.25">
      <c r="B36" s="154" t="s">
        <v>46</v>
      </c>
      <c r="C36" s="8" t="s">
        <v>21</v>
      </c>
      <c r="D36" s="8" t="s">
        <v>21</v>
      </c>
      <c r="E36" s="20">
        <v>12</v>
      </c>
      <c r="F36" s="117">
        <f t="shared" si="7"/>
        <v>1.1516314779270633</v>
      </c>
      <c r="G36" s="20">
        <v>149</v>
      </c>
      <c r="H36" s="129">
        <f t="shared" si="8"/>
        <v>6.0101244378113462E-2</v>
      </c>
      <c r="I36" s="8" t="s">
        <v>21</v>
      </c>
      <c r="J36" s="8" t="s">
        <v>21</v>
      </c>
      <c r="K36" s="151" t="s">
        <v>168</v>
      </c>
      <c r="L36" s="151" t="s">
        <v>168</v>
      </c>
      <c r="M36" s="23">
        <v>53.723451824170411</v>
      </c>
      <c r="N36" s="117">
        <f t="shared" si="10"/>
        <v>0.27666715661776736</v>
      </c>
      <c r="O36" s="8" t="s">
        <v>21</v>
      </c>
      <c r="P36" s="8" t="s">
        <v>21</v>
      </c>
      <c r="Q36" s="154" t="s">
        <v>47</v>
      </c>
    </row>
    <row r="37" spans="2:19" ht="24.95" customHeight="1" thickBot="1" x14ac:dyDescent="0.3">
      <c r="B37" s="178" t="s">
        <v>170</v>
      </c>
      <c r="C37" s="116" t="s">
        <v>21</v>
      </c>
      <c r="D37" s="116" t="s">
        <v>21</v>
      </c>
      <c r="E37" s="115">
        <v>2</v>
      </c>
      <c r="F37" s="126">
        <f t="shared" si="7"/>
        <v>0.19193857965451055</v>
      </c>
      <c r="G37" s="179" t="s">
        <v>168</v>
      </c>
      <c r="H37" s="179" t="s">
        <v>168</v>
      </c>
      <c r="I37" s="116" t="s">
        <v>21</v>
      </c>
      <c r="J37" s="116" t="s">
        <v>21</v>
      </c>
      <c r="K37" s="179" t="s">
        <v>168</v>
      </c>
      <c r="L37" s="179" t="s">
        <v>168</v>
      </c>
      <c r="M37" s="131">
        <v>56.797023136417373</v>
      </c>
      <c r="N37" s="126">
        <f t="shared" si="10"/>
        <v>0.29249555570136321</v>
      </c>
      <c r="O37" s="116" t="s">
        <v>21</v>
      </c>
      <c r="P37" s="116" t="s">
        <v>21</v>
      </c>
      <c r="Q37" s="155" t="s">
        <v>169</v>
      </c>
    </row>
    <row r="39" spans="2:19" s="35" customFormat="1" ht="21" x14ac:dyDescent="0.45">
      <c r="B39" s="396" t="s">
        <v>224</v>
      </c>
      <c r="C39" s="396"/>
      <c r="D39" s="396"/>
      <c r="E39" s="396"/>
      <c r="F39" s="396"/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6"/>
      <c r="S39" s="36"/>
    </row>
    <row r="40" spans="2:19" s="35" customFormat="1" ht="37.5" customHeight="1" x14ac:dyDescent="0.3">
      <c r="B40" s="389" t="s">
        <v>226</v>
      </c>
      <c r="C40" s="389"/>
      <c r="D40" s="389"/>
      <c r="E40" s="389"/>
      <c r="F40" s="389"/>
      <c r="G40" s="389"/>
      <c r="H40" s="389"/>
      <c r="I40" s="389"/>
      <c r="J40" s="389"/>
      <c r="K40" s="389"/>
      <c r="L40" s="389"/>
      <c r="M40" s="389"/>
      <c r="N40" s="389"/>
      <c r="O40" s="389"/>
      <c r="P40" s="389"/>
      <c r="Q40" s="389"/>
      <c r="R40" s="36"/>
      <c r="S40" s="36"/>
    </row>
    <row r="41" spans="2:19" x14ac:dyDescent="0.25">
      <c r="B41" s="118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8"/>
      <c r="R41" s="1"/>
    </row>
    <row r="42" spans="2:19" ht="15.75" customHeight="1" x14ac:dyDescent="0.25">
      <c r="B42" s="8"/>
      <c r="C42" s="120"/>
      <c r="D42" s="120"/>
      <c r="E42" s="120"/>
      <c r="F42" s="120"/>
      <c r="G42" s="383" t="s">
        <v>158</v>
      </c>
      <c r="H42" s="383"/>
      <c r="I42" s="383"/>
      <c r="J42" s="383"/>
      <c r="K42" s="383"/>
      <c r="L42" s="383"/>
      <c r="M42" s="120"/>
      <c r="N42" s="120"/>
      <c r="O42" s="120"/>
      <c r="P42" s="120"/>
      <c r="Q42" s="121"/>
    </row>
    <row r="43" spans="2:19" ht="31.5" customHeight="1" x14ac:dyDescent="0.25">
      <c r="B43" s="379" t="s">
        <v>4</v>
      </c>
      <c r="C43" s="381" t="s">
        <v>5</v>
      </c>
      <c r="D43" s="381"/>
      <c r="E43" s="381" t="s">
        <v>6</v>
      </c>
      <c r="F43" s="381"/>
      <c r="G43" s="381" t="s">
        <v>7</v>
      </c>
      <c r="H43" s="381"/>
      <c r="I43" s="381" t="s">
        <v>8</v>
      </c>
      <c r="J43" s="381"/>
      <c r="K43" s="381" t="s">
        <v>9</v>
      </c>
      <c r="L43" s="381"/>
      <c r="M43" s="381" t="s">
        <v>10</v>
      </c>
      <c r="N43" s="381"/>
      <c r="O43" s="384" t="s">
        <v>11</v>
      </c>
      <c r="P43" s="384"/>
      <c r="Q43" s="380" t="s">
        <v>12</v>
      </c>
    </row>
    <row r="44" spans="2:19" ht="15.75" x14ac:dyDescent="0.25">
      <c r="B44" s="379"/>
      <c r="C44" s="382" t="s">
        <v>13</v>
      </c>
      <c r="D44" s="382"/>
      <c r="E44" s="382" t="s">
        <v>14</v>
      </c>
      <c r="F44" s="382"/>
      <c r="G44" s="382" t="s">
        <v>15</v>
      </c>
      <c r="H44" s="382"/>
      <c r="I44" s="382" t="s">
        <v>16</v>
      </c>
      <c r="J44" s="382"/>
      <c r="K44" s="382" t="s">
        <v>17</v>
      </c>
      <c r="L44" s="382"/>
      <c r="M44" s="382" t="s">
        <v>18</v>
      </c>
      <c r="N44" s="382"/>
      <c r="O44" s="385" t="s">
        <v>19</v>
      </c>
      <c r="P44" s="385"/>
      <c r="Q44" s="380"/>
    </row>
    <row r="45" spans="2:19" ht="22.5" x14ac:dyDescent="0.25">
      <c r="B45" s="379"/>
      <c r="C45" s="305" t="s">
        <v>153</v>
      </c>
      <c r="D45" s="306" t="s">
        <v>3</v>
      </c>
      <c r="E45" s="305" t="s">
        <v>153</v>
      </c>
      <c r="F45" s="306" t="s">
        <v>3</v>
      </c>
      <c r="G45" s="305" t="s">
        <v>153</v>
      </c>
      <c r="H45" s="306" t="s">
        <v>3</v>
      </c>
      <c r="I45" s="305" t="s">
        <v>153</v>
      </c>
      <c r="J45" s="306" t="s">
        <v>3</v>
      </c>
      <c r="K45" s="305" t="s">
        <v>153</v>
      </c>
      <c r="L45" s="306" t="s">
        <v>3</v>
      </c>
      <c r="M45" s="305" t="s">
        <v>153</v>
      </c>
      <c r="N45" s="306" t="s">
        <v>3</v>
      </c>
      <c r="O45" s="305" t="s">
        <v>153</v>
      </c>
      <c r="P45" s="306" t="s">
        <v>3</v>
      </c>
      <c r="Q45" s="380"/>
    </row>
    <row r="46" spans="2:19" ht="24.95" customHeight="1" x14ac:dyDescent="0.25">
      <c r="B46" s="86" t="s">
        <v>20</v>
      </c>
      <c r="C46" s="60" t="s">
        <v>21</v>
      </c>
      <c r="D46" s="60" t="s">
        <v>21</v>
      </c>
      <c r="E46" s="123">
        <f>SUM(E47:E56)</f>
        <v>5904</v>
      </c>
      <c r="F46" s="124">
        <f t="shared" ref="F46" si="11">SUM(F47:F56)</f>
        <v>100</v>
      </c>
      <c r="G46" s="123">
        <f t="shared" ref="G46:N46" si="12">SUM(G47:G56)</f>
        <v>432261</v>
      </c>
      <c r="H46" s="124">
        <f t="shared" si="12"/>
        <v>99.999999999999986</v>
      </c>
      <c r="I46" s="60" t="s">
        <v>21</v>
      </c>
      <c r="J46" s="60" t="s">
        <v>21</v>
      </c>
      <c r="K46" s="123">
        <f t="shared" si="12"/>
        <v>2149</v>
      </c>
      <c r="L46" s="124">
        <f t="shared" si="12"/>
        <v>99.999999999999986</v>
      </c>
      <c r="M46" s="123">
        <f t="shared" si="12"/>
        <v>28660.707444478092</v>
      </c>
      <c r="N46" s="124">
        <f t="shared" si="12"/>
        <v>100</v>
      </c>
      <c r="O46" s="60" t="s">
        <v>21</v>
      </c>
      <c r="P46" s="60" t="s">
        <v>21</v>
      </c>
      <c r="Q46" s="138" t="s">
        <v>22</v>
      </c>
    </row>
    <row r="47" spans="2:19" ht="24.95" customHeight="1" x14ac:dyDescent="0.25">
      <c r="B47" s="154" t="s">
        <v>30</v>
      </c>
      <c r="C47" s="8" t="s">
        <v>21</v>
      </c>
      <c r="D47" s="8" t="s">
        <v>21</v>
      </c>
      <c r="E47" s="20">
        <v>77</v>
      </c>
      <c r="F47" s="117">
        <f>+E47/$E$46*100</f>
        <v>1.3042005420054201</v>
      </c>
      <c r="G47" s="20">
        <v>5703</v>
      </c>
      <c r="H47" s="45">
        <f>+G47/$G$46*100</f>
        <v>1.3193417865595092</v>
      </c>
      <c r="I47" s="8" t="s">
        <v>21</v>
      </c>
      <c r="J47" s="8" t="s">
        <v>21</v>
      </c>
      <c r="K47" s="23">
        <v>42</v>
      </c>
      <c r="L47" s="117">
        <f>+K47/$K$46*100</f>
        <v>1.9543973941368076</v>
      </c>
      <c r="M47" s="23">
        <v>732.66746874327168</v>
      </c>
      <c r="N47" s="117">
        <f>+M47/$M$46*100</f>
        <v>2.5563481646871589</v>
      </c>
      <c r="O47" s="8" t="s">
        <v>21</v>
      </c>
      <c r="P47" s="8" t="s">
        <v>21</v>
      </c>
      <c r="Q47" s="154" t="s">
        <v>31</v>
      </c>
    </row>
    <row r="48" spans="2:19" ht="24.95" customHeight="1" x14ac:dyDescent="0.25">
      <c r="B48" s="154" t="s">
        <v>32</v>
      </c>
      <c r="C48" s="8" t="s">
        <v>21</v>
      </c>
      <c r="D48" s="8" t="s">
        <v>21</v>
      </c>
      <c r="E48" s="20">
        <v>1577</v>
      </c>
      <c r="F48" s="117">
        <f t="shared" ref="F48:F55" si="13">+E48/$E$46*100</f>
        <v>26.710704607046072</v>
      </c>
      <c r="G48" s="20">
        <v>108413</v>
      </c>
      <c r="H48" s="45">
        <f t="shared" ref="H48:H54" si="14">+G48/$G$46*100</f>
        <v>25.080449080532365</v>
      </c>
      <c r="I48" s="8" t="s">
        <v>21</v>
      </c>
      <c r="J48" s="8" t="s">
        <v>21</v>
      </c>
      <c r="K48" s="23">
        <v>867</v>
      </c>
      <c r="L48" s="117">
        <f t="shared" ref="L48:L52" si="15">+K48/$K$46*100</f>
        <v>40.344346207538386</v>
      </c>
      <c r="M48" s="23">
        <v>6840.4558701179985</v>
      </c>
      <c r="N48" s="117">
        <f t="shared" ref="N48:N55" si="16">+M48/$M$46*100</f>
        <v>23.867016832607575</v>
      </c>
      <c r="O48" s="8" t="s">
        <v>21</v>
      </c>
      <c r="P48" s="8" t="s">
        <v>21</v>
      </c>
      <c r="Q48" s="154" t="s">
        <v>33</v>
      </c>
    </row>
    <row r="49" spans="2:19" ht="24.95" customHeight="1" x14ac:dyDescent="0.25">
      <c r="B49" s="154" t="s">
        <v>34</v>
      </c>
      <c r="C49" s="8" t="s">
        <v>21</v>
      </c>
      <c r="D49" s="8" t="s">
        <v>21</v>
      </c>
      <c r="E49" s="20">
        <v>2261</v>
      </c>
      <c r="F49" s="117">
        <f t="shared" si="13"/>
        <v>38.296070460704605</v>
      </c>
      <c r="G49" s="20">
        <v>182083</v>
      </c>
      <c r="H49" s="45">
        <f t="shared" si="14"/>
        <v>42.123393042629338</v>
      </c>
      <c r="I49" s="8" t="s">
        <v>21</v>
      </c>
      <c r="J49" s="8" t="s">
        <v>21</v>
      </c>
      <c r="K49" s="23">
        <v>537</v>
      </c>
      <c r="L49" s="117">
        <f t="shared" si="15"/>
        <v>24.988366682177755</v>
      </c>
      <c r="M49" s="23">
        <v>5636.3465090164955</v>
      </c>
      <c r="N49" s="117">
        <f t="shared" si="16"/>
        <v>19.66576198419143</v>
      </c>
      <c r="O49" s="8" t="s">
        <v>21</v>
      </c>
      <c r="P49" s="8" t="s">
        <v>21</v>
      </c>
      <c r="Q49" s="154" t="s">
        <v>35</v>
      </c>
    </row>
    <row r="50" spans="2:19" ht="24.95" customHeight="1" x14ac:dyDescent="0.25">
      <c r="B50" s="154" t="s">
        <v>36</v>
      </c>
      <c r="C50" s="8" t="s">
        <v>21</v>
      </c>
      <c r="D50" s="8" t="s">
        <v>21</v>
      </c>
      <c r="E50" s="20">
        <v>1178</v>
      </c>
      <c r="F50" s="117">
        <f t="shared" si="13"/>
        <v>19.952574525745256</v>
      </c>
      <c r="G50" s="20">
        <v>90283</v>
      </c>
      <c r="H50" s="45">
        <f t="shared" si="14"/>
        <v>20.886223832360542</v>
      </c>
      <c r="I50" s="8" t="s">
        <v>21</v>
      </c>
      <c r="J50" s="8" t="s">
        <v>21</v>
      </c>
      <c r="K50" s="23">
        <v>484</v>
      </c>
      <c r="L50" s="117">
        <f t="shared" si="15"/>
        <v>22.522103303862263</v>
      </c>
      <c r="M50" s="23">
        <v>5575.2804049191518</v>
      </c>
      <c r="N50" s="117">
        <f t="shared" si="16"/>
        <v>19.452696398787992</v>
      </c>
      <c r="O50" s="8" t="s">
        <v>21</v>
      </c>
      <c r="P50" s="8" t="s">
        <v>21</v>
      </c>
      <c r="Q50" s="154" t="s">
        <v>37</v>
      </c>
    </row>
    <row r="51" spans="2:19" ht="24.95" customHeight="1" x14ac:dyDescent="0.25">
      <c r="B51" s="154" t="s">
        <v>38</v>
      </c>
      <c r="C51" s="8" t="s">
        <v>21</v>
      </c>
      <c r="D51" s="8" t="s">
        <v>21</v>
      </c>
      <c r="E51" s="20">
        <v>429</v>
      </c>
      <c r="F51" s="117">
        <f t="shared" si="13"/>
        <v>7.2662601626016263</v>
      </c>
      <c r="G51" s="20">
        <v>32093</v>
      </c>
      <c r="H51" s="45">
        <f t="shared" si="14"/>
        <v>7.4244495802304638</v>
      </c>
      <c r="I51" s="8" t="s">
        <v>21</v>
      </c>
      <c r="J51" s="8" t="s">
        <v>21</v>
      </c>
      <c r="K51" s="23">
        <v>104</v>
      </c>
      <c r="L51" s="117">
        <f t="shared" si="15"/>
        <v>4.839460214053048</v>
      </c>
      <c r="M51" s="23">
        <v>5445.9887699187429</v>
      </c>
      <c r="N51" s="117">
        <f t="shared" si="16"/>
        <v>19.001585290484492</v>
      </c>
      <c r="O51" s="8" t="s">
        <v>21</v>
      </c>
      <c r="P51" s="8" t="s">
        <v>21</v>
      </c>
      <c r="Q51" s="154" t="s">
        <v>39</v>
      </c>
    </row>
    <row r="52" spans="2:19" ht="24.95" customHeight="1" x14ac:dyDescent="0.25">
      <c r="B52" s="154" t="s">
        <v>40</v>
      </c>
      <c r="C52" s="8" t="s">
        <v>21</v>
      </c>
      <c r="D52" s="8" t="s">
        <v>21</v>
      </c>
      <c r="E52" s="20">
        <v>183</v>
      </c>
      <c r="F52" s="117">
        <f t="shared" si="13"/>
        <v>3.0995934959349594</v>
      </c>
      <c r="G52" s="20">
        <v>9721</v>
      </c>
      <c r="H52" s="45">
        <f t="shared" si="14"/>
        <v>2.2488727875056966</v>
      </c>
      <c r="I52" s="8" t="s">
        <v>21</v>
      </c>
      <c r="J52" s="8" t="s">
        <v>21</v>
      </c>
      <c r="K52" s="23">
        <v>115</v>
      </c>
      <c r="L52" s="117">
        <f t="shared" si="15"/>
        <v>5.3513261982317362</v>
      </c>
      <c r="M52" s="23">
        <v>3121.1641853992969</v>
      </c>
      <c r="N52" s="117">
        <f t="shared" si="16"/>
        <v>10.890045863123435</v>
      </c>
      <c r="O52" s="8" t="s">
        <v>21</v>
      </c>
      <c r="P52" s="8" t="s">
        <v>21</v>
      </c>
      <c r="Q52" s="154" t="s">
        <v>41</v>
      </c>
    </row>
    <row r="53" spans="2:19" ht="24.95" customHeight="1" x14ac:dyDescent="0.25">
      <c r="B53" s="154" t="s">
        <v>42</v>
      </c>
      <c r="C53" s="8" t="s">
        <v>21</v>
      </c>
      <c r="D53" s="8" t="s">
        <v>21</v>
      </c>
      <c r="E53" s="20">
        <v>118</v>
      </c>
      <c r="F53" s="117">
        <f t="shared" si="13"/>
        <v>1.9986449864498645</v>
      </c>
      <c r="G53" s="20">
        <v>3239</v>
      </c>
      <c r="H53" s="45">
        <f t="shared" si="14"/>
        <v>0.74931580688519206</v>
      </c>
      <c r="I53" s="8" t="s">
        <v>21</v>
      </c>
      <c r="J53" s="8" t="s">
        <v>21</v>
      </c>
      <c r="K53" s="151" t="s">
        <v>168</v>
      </c>
      <c r="L53" s="151" t="s">
        <v>168</v>
      </c>
      <c r="M53" s="23">
        <v>1038.0883174118114</v>
      </c>
      <c r="N53" s="117">
        <f t="shared" si="16"/>
        <v>3.6219912555292297</v>
      </c>
      <c r="O53" s="8" t="s">
        <v>21</v>
      </c>
      <c r="P53" s="8" t="s">
        <v>21</v>
      </c>
      <c r="Q53" s="154" t="s">
        <v>43</v>
      </c>
    </row>
    <row r="54" spans="2:19" ht="24.95" customHeight="1" x14ac:dyDescent="0.25">
      <c r="B54" s="154" t="s">
        <v>44</v>
      </c>
      <c r="C54" s="8" t="s">
        <v>21</v>
      </c>
      <c r="D54" s="8" t="s">
        <v>21</v>
      </c>
      <c r="E54" s="20">
        <v>62</v>
      </c>
      <c r="F54" s="117">
        <f t="shared" si="13"/>
        <v>1.0501355013550135</v>
      </c>
      <c r="G54" s="20">
        <v>726</v>
      </c>
      <c r="H54" s="45">
        <f t="shared" si="14"/>
        <v>0.16795408329689701</v>
      </c>
      <c r="I54" s="8" t="s">
        <v>21</v>
      </c>
      <c r="J54" s="8" t="s">
        <v>21</v>
      </c>
      <c r="K54" s="151" t="s">
        <v>168</v>
      </c>
      <c r="L54" s="151" t="s">
        <v>168</v>
      </c>
      <c r="M54" s="23">
        <v>88.903403629882462</v>
      </c>
      <c r="N54" s="117">
        <f t="shared" si="16"/>
        <v>0.31019263499377098</v>
      </c>
      <c r="O54" s="8" t="s">
        <v>21</v>
      </c>
      <c r="P54" s="8" t="s">
        <v>21</v>
      </c>
      <c r="Q54" s="154" t="s">
        <v>45</v>
      </c>
    </row>
    <row r="55" spans="2:19" ht="24.95" customHeight="1" x14ac:dyDescent="0.25">
      <c r="B55" s="154" t="s">
        <v>46</v>
      </c>
      <c r="C55" s="8" t="s">
        <v>21</v>
      </c>
      <c r="D55" s="8" t="s">
        <v>21</v>
      </c>
      <c r="E55" s="20">
        <v>19</v>
      </c>
      <c r="F55" s="117">
        <f t="shared" si="13"/>
        <v>0.32181571815718157</v>
      </c>
      <c r="G55" s="151" t="s">
        <v>168</v>
      </c>
      <c r="H55" s="151" t="s">
        <v>168</v>
      </c>
      <c r="I55" s="8" t="s">
        <v>21</v>
      </c>
      <c r="J55" s="8" t="s">
        <v>21</v>
      </c>
      <c r="K55" s="151" t="s">
        <v>168</v>
      </c>
      <c r="L55" s="151" t="s">
        <v>168</v>
      </c>
      <c r="M55" s="23">
        <v>181.81251532144239</v>
      </c>
      <c r="N55" s="117">
        <f t="shared" si="16"/>
        <v>0.63436157559492223</v>
      </c>
      <c r="O55" s="8" t="s">
        <v>21</v>
      </c>
      <c r="P55" s="8" t="s">
        <v>21</v>
      </c>
      <c r="Q55" s="154" t="s">
        <v>47</v>
      </c>
    </row>
    <row r="56" spans="2:19" ht="24.95" customHeight="1" thickBot="1" x14ac:dyDescent="0.3">
      <c r="B56" s="178" t="s">
        <v>170</v>
      </c>
      <c r="C56" s="116" t="s">
        <v>21</v>
      </c>
      <c r="D56" s="116" t="s">
        <v>21</v>
      </c>
      <c r="E56" s="179" t="s">
        <v>168</v>
      </c>
      <c r="F56" s="179" t="s">
        <v>168</v>
      </c>
      <c r="G56" s="179" t="s">
        <v>168</v>
      </c>
      <c r="H56" s="179" t="s">
        <v>168</v>
      </c>
      <c r="I56" s="116" t="s">
        <v>21</v>
      </c>
      <c r="J56" s="116" t="s">
        <v>21</v>
      </c>
      <c r="K56" s="179" t="s">
        <v>168</v>
      </c>
      <c r="L56" s="179" t="s">
        <v>168</v>
      </c>
      <c r="M56" s="179" t="s">
        <v>168</v>
      </c>
      <c r="N56" s="179" t="s">
        <v>168</v>
      </c>
      <c r="O56" s="116" t="s">
        <v>21</v>
      </c>
      <c r="P56" s="116" t="s">
        <v>21</v>
      </c>
      <c r="Q56" s="155" t="s">
        <v>169</v>
      </c>
    </row>
    <row r="58" spans="2:19" s="35" customFormat="1" ht="21" x14ac:dyDescent="0.45">
      <c r="B58" s="396" t="s">
        <v>224</v>
      </c>
      <c r="C58" s="396"/>
      <c r="D58" s="396"/>
      <c r="E58" s="396"/>
      <c r="F58" s="396"/>
      <c r="G58" s="396"/>
      <c r="H58" s="396"/>
      <c r="I58" s="396"/>
      <c r="J58" s="396"/>
      <c r="K58" s="396"/>
      <c r="L58" s="396"/>
      <c r="M58" s="396"/>
      <c r="N58" s="396"/>
      <c r="O58" s="396"/>
      <c r="P58" s="396"/>
      <c r="Q58" s="396"/>
      <c r="R58" s="36"/>
      <c r="S58" s="36"/>
    </row>
    <row r="59" spans="2:19" s="35" customFormat="1" ht="36.75" customHeight="1" x14ac:dyDescent="0.3">
      <c r="B59" s="389" t="s">
        <v>225</v>
      </c>
      <c r="C59" s="389"/>
      <c r="D59" s="389"/>
      <c r="E59" s="389"/>
      <c r="F59" s="389"/>
      <c r="G59" s="389"/>
      <c r="H59" s="389"/>
      <c r="I59" s="389"/>
      <c r="J59" s="389"/>
      <c r="K59" s="389"/>
      <c r="L59" s="389"/>
      <c r="M59" s="389"/>
      <c r="N59" s="389"/>
      <c r="O59" s="389"/>
      <c r="P59" s="389"/>
      <c r="Q59" s="389"/>
      <c r="R59" s="36"/>
      <c r="S59" s="36"/>
    </row>
    <row r="60" spans="2:19" x14ac:dyDescent="0.25">
      <c r="B60" s="118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8"/>
      <c r="R60" s="1"/>
    </row>
    <row r="61" spans="2:19" ht="15.75" customHeight="1" x14ac:dyDescent="0.25">
      <c r="B61" s="8"/>
      <c r="C61" s="120"/>
      <c r="D61" s="120"/>
      <c r="E61" s="120"/>
      <c r="F61" s="120"/>
      <c r="G61" s="383" t="s">
        <v>154</v>
      </c>
      <c r="H61" s="383"/>
      <c r="I61" s="383"/>
      <c r="J61" s="383"/>
      <c r="K61" s="383"/>
      <c r="L61" s="383"/>
      <c r="M61" s="120"/>
      <c r="N61" s="120"/>
      <c r="O61" s="120"/>
      <c r="P61" s="120"/>
      <c r="Q61" s="121"/>
    </row>
    <row r="62" spans="2:19" ht="29.25" customHeight="1" x14ac:dyDescent="0.25">
      <c r="B62" s="379" t="s">
        <v>4</v>
      </c>
      <c r="C62" s="381" t="s">
        <v>5</v>
      </c>
      <c r="D62" s="381"/>
      <c r="E62" s="381" t="s">
        <v>6</v>
      </c>
      <c r="F62" s="381"/>
      <c r="G62" s="381" t="s">
        <v>7</v>
      </c>
      <c r="H62" s="381"/>
      <c r="I62" s="381" t="s">
        <v>8</v>
      </c>
      <c r="J62" s="381"/>
      <c r="K62" s="381" t="s">
        <v>9</v>
      </c>
      <c r="L62" s="381"/>
      <c r="M62" s="381" t="s">
        <v>10</v>
      </c>
      <c r="N62" s="381"/>
      <c r="O62" s="384" t="s">
        <v>11</v>
      </c>
      <c r="P62" s="384"/>
      <c r="Q62" s="380" t="s">
        <v>12</v>
      </c>
    </row>
    <row r="63" spans="2:19" ht="15.75" x14ac:dyDescent="0.25">
      <c r="B63" s="379"/>
      <c r="C63" s="382" t="s">
        <v>13</v>
      </c>
      <c r="D63" s="382"/>
      <c r="E63" s="382" t="s">
        <v>14</v>
      </c>
      <c r="F63" s="382"/>
      <c r="G63" s="382" t="s">
        <v>15</v>
      </c>
      <c r="H63" s="382"/>
      <c r="I63" s="382" t="s">
        <v>16</v>
      </c>
      <c r="J63" s="382"/>
      <c r="K63" s="382" t="s">
        <v>17</v>
      </c>
      <c r="L63" s="382"/>
      <c r="M63" s="382" t="s">
        <v>18</v>
      </c>
      <c r="N63" s="382"/>
      <c r="O63" s="385" t="s">
        <v>19</v>
      </c>
      <c r="P63" s="385"/>
      <c r="Q63" s="380"/>
    </row>
    <row r="64" spans="2:19" ht="22.5" x14ac:dyDescent="0.25">
      <c r="B64" s="379"/>
      <c r="C64" s="305" t="s">
        <v>153</v>
      </c>
      <c r="D64" s="306" t="s">
        <v>3</v>
      </c>
      <c r="E64" s="305" t="s">
        <v>153</v>
      </c>
      <c r="F64" s="306" t="s">
        <v>3</v>
      </c>
      <c r="G64" s="305" t="s">
        <v>153</v>
      </c>
      <c r="H64" s="306" t="s">
        <v>3</v>
      </c>
      <c r="I64" s="305" t="s">
        <v>153</v>
      </c>
      <c r="J64" s="306" t="s">
        <v>3</v>
      </c>
      <c r="K64" s="305" t="s">
        <v>153</v>
      </c>
      <c r="L64" s="306" t="s">
        <v>3</v>
      </c>
      <c r="M64" s="305" t="s">
        <v>153</v>
      </c>
      <c r="N64" s="306" t="s">
        <v>3</v>
      </c>
      <c r="O64" s="305" t="s">
        <v>153</v>
      </c>
      <c r="P64" s="306" t="s">
        <v>3</v>
      </c>
      <c r="Q64" s="380"/>
    </row>
    <row r="65" spans="2:19" ht="24.95" customHeight="1" x14ac:dyDescent="0.25">
      <c r="B65" s="86" t="s">
        <v>20</v>
      </c>
      <c r="C65" s="60" t="s">
        <v>21</v>
      </c>
      <c r="D65" s="60" t="s">
        <v>21</v>
      </c>
      <c r="E65" s="123">
        <f>SUM(E66:E75)</f>
        <v>6946</v>
      </c>
      <c r="F65" s="124">
        <f t="shared" ref="F65" si="17">SUM(F66:F75)</f>
        <v>100</v>
      </c>
      <c r="G65" s="123">
        <f t="shared" ref="G65:N65" si="18">SUM(G66:G75)</f>
        <v>647010</v>
      </c>
      <c r="H65" s="124">
        <f t="shared" si="18"/>
        <v>99.976970989629208</v>
      </c>
      <c r="I65" s="60" t="s">
        <v>21</v>
      </c>
      <c r="J65" s="60" t="s">
        <v>21</v>
      </c>
      <c r="K65" s="123">
        <f t="shared" si="18"/>
        <v>781</v>
      </c>
      <c r="L65" s="124">
        <f t="shared" si="18"/>
        <v>100.00000000000001</v>
      </c>
      <c r="M65" s="123">
        <f t="shared" si="18"/>
        <v>17367.371573860295</v>
      </c>
      <c r="N65" s="124">
        <f t="shared" si="18"/>
        <v>100.00000000000001</v>
      </c>
      <c r="O65" s="60" t="s">
        <v>21</v>
      </c>
      <c r="P65" s="60" t="s">
        <v>21</v>
      </c>
      <c r="Q65" s="138" t="s">
        <v>22</v>
      </c>
    </row>
    <row r="66" spans="2:19" ht="24.95" customHeight="1" x14ac:dyDescent="0.25">
      <c r="B66" s="154" t="s">
        <v>30</v>
      </c>
      <c r="C66" s="8" t="s">
        <v>21</v>
      </c>
      <c r="D66" s="8" t="s">
        <v>21</v>
      </c>
      <c r="E66" s="20">
        <v>303</v>
      </c>
      <c r="F66" s="117">
        <f>+E66/$E$65*100</f>
        <v>4.3622228620788936</v>
      </c>
      <c r="G66" s="20">
        <v>20080</v>
      </c>
      <c r="H66" s="117">
        <f>+G66/$G$65*100</f>
        <v>3.1035069009752556</v>
      </c>
      <c r="I66" s="8" t="s">
        <v>21</v>
      </c>
      <c r="J66" s="8" t="s">
        <v>21</v>
      </c>
      <c r="K66" s="23">
        <v>61</v>
      </c>
      <c r="L66" s="117">
        <f>+K66/$K$65*100</f>
        <v>7.8104993597951342</v>
      </c>
      <c r="M66" s="23">
        <v>624.54980712526503</v>
      </c>
      <c r="N66" s="117">
        <f>+M66/$M$65*100</f>
        <v>3.5961101221861207</v>
      </c>
      <c r="O66" s="8" t="s">
        <v>21</v>
      </c>
      <c r="P66" s="8" t="s">
        <v>21</v>
      </c>
      <c r="Q66" s="154" t="s">
        <v>31</v>
      </c>
    </row>
    <row r="67" spans="2:19" ht="24.95" customHeight="1" x14ac:dyDescent="0.25">
      <c r="B67" s="154" t="s">
        <v>32</v>
      </c>
      <c r="C67" s="8" t="s">
        <v>21</v>
      </c>
      <c r="D67" s="8" t="s">
        <v>21</v>
      </c>
      <c r="E67" s="20">
        <v>2028</v>
      </c>
      <c r="F67" s="117">
        <f t="shared" ref="F67:F75" si="19">+E67/$E$65*100</f>
        <v>29.196659948171611</v>
      </c>
      <c r="G67" s="20">
        <v>207461</v>
      </c>
      <c r="H67" s="117">
        <f t="shared" ref="H67:H73" si="20">+G67/$G$65*100</f>
        <v>32.064573963308142</v>
      </c>
      <c r="I67" s="8" t="s">
        <v>21</v>
      </c>
      <c r="J67" s="8" t="s">
        <v>21</v>
      </c>
      <c r="K67" s="23">
        <v>298</v>
      </c>
      <c r="L67" s="117">
        <f t="shared" ref="L67:L71" si="21">+K67/$K$65*100</f>
        <v>38.156209987195908</v>
      </c>
      <c r="M67" s="23">
        <v>7635.0157843500829</v>
      </c>
      <c r="N67" s="117">
        <f t="shared" ref="N67:N74" si="22">+M67/$M$65*100</f>
        <v>43.961838162324909</v>
      </c>
      <c r="O67" s="8" t="s">
        <v>21</v>
      </c>
      <c r="P67" s="8" t="s">
        <v>21</v>
      </c>
      <c r="Q67" s="154" t="s">
        <v>33</v>
      </c>
    </row>
    <row r="68" spans="2:19" ht="24.95" customHeight="1" x14ac:dyDescent="0.25">
      <c r="B68" s="154" t="s">
        <v>34</v>
      </c>
      <c r="C68" s="8" t="s">
        <v>21</v>
      </c>
      <c r="D68" s="8" t="s">
        <v>21</v>
      </c>
      <c r="E68" s="20">
        <v>2494</v>
      </c>
      <c r="F68" s="117">
        <f t="shared" si="19"/>
        <v>35.905557155197236</v>
      </c>
      <c r="G68" s="20">
        <v>250950</v>
      </c>
      <c r="H68" s="117">
        <f t="shared" si="20"/>
        <v>38.786108406361571</v>
      </c>
      <c r="I68" s="8" t="s">
        <v>21</v>
      </c>
      <c r="J68" s="8" t="s">
        <v>21</v>
      </c>
      <c r="K68" s="23">
        <v>234</v>
      </c>
      <c r="L68" s="117">
        <f t="shared" si="21"/>
        <v>29.961587708066585</v>
      </c>
      <c r="M68" s="23">
        <v>4981.2848622421989</v>
      </c>
      <c r="N68" s="117">
        <f t="shared" si="22"/>
        <v>28.681858052369609</v>
      </c>
      <c r="O68" s="8" t="s">
        <v>21</v>
      </c>
      <c r="P68" s="8" t="s">
        <v>21</v>
      </c>
      <c r="Q68" s="154" t="s">
        <v>35</v>
      </c>
    </row>
    <row r="69" spans="2:19" ht="24.95" customHeight="1" x14ac:dyDescent="0.25">
      <c r="B69" s="154" t="s">
        <v>36</v>
      </c>
      <c r="C69" s="8" t="s">
        <v>21</v>
      </c>
      <c r="D69" s="8" t="s">
        <v>21</v>
      </c>
      <c r="E69" s="20">
        <v>1237</v>
      </c>
      <c r="F69" s="117">
        <f t="shared" si="19"/>
        <v>17.808810826374891</v>
      </c>
      <c r="G69" s="20">
        <v>111706</v>
      </c>
      <c r="H69" s="117">
        <f t="shared" si="20"/>
        <v>17.264957264957264</v>
      </c>
      <c r="I69" s="8" t="s">
        <v>21</v>
      </c>
      <c r="J69" s="8" t="s">
        <v>21</v>
      </c>
      <c r="K69" s="23">
        <v>108</v>
      </c>
      <c r="L69" s="117">
        <f t="shared" si="21"/>
        <v>13.828425096030731</v>
      </c>
      <c r="M69" s="23">
        <v>2173.1084016906161</v>
      </c>
      <c r="N69" s="117">
        <f t="shared" si="22"/>
        <v>12.512592319734617</v>
      </c>
      <c r="O69" s="8" t="s">
        <v>21</v>
      </c>
      <c r="P69" s="8" t="s">
        <v>21</v>
      </c>
      <c r="Q69" s="154" t="s">
        <v>37</v>
      </c>
    </row>
    <row r="70" spans="2:19" ht="24.95" customHeight="1" x14ac:dyDescent="0.25">
      <c r="B70" s="154" t="s">
        <v>38</v>
      </c>
      <c r="C70" s="8" t="s">
        <v>21</v>
      </c>
      <c r="D70" s="8" t="s">
        <v>21</v>
      </c>
      <c r="E70" s="20">
        <v>456</v>
      </c>
      <c r="F70" s="117">
        <f t="shared" si="19"/>
        <v>6.5649294558019005</v>
      </c>
      <c r="G70" s="20">
        <v>37557</v>
      </c>
      <c r="H70" s="117">
        <f t="shared" si="20"/>
        <v>5.8047016274864376</v>
      </c>
      <c r="I70" s="8" t="s">
        <v>21</v>
      </c>
      <c r="J70" s="8" t="s">
        <v>21</v>
      </c>
      <c r="K70" s="23">
        <v>55</v>
      </c>
      <c r="L70" s="117">
        <f t="shared" si="21"/>
        <v>7.042253521126761</v>
      </c>
      <c r="M70" s="23">
        <v>1080.6373839251241</v>
      </c>
      <c r="N70" s="117">
        <f t="shared" si="22"/>
        <v>6.2222275796275133</v>
      </c>
      <c r="O70" s="8" t="s">
        <v>21</v>
      </c>
      <c r="P70" s="8" t="s">
        <v>21</v>
      </c>
      <c r="Q70" s="154" t="s">
        <v>39</v>
      </c>
    </row>
    <row r="71" spans="2:19" ht="24.95" customHeight="1" x14ac:dyDescent="0.25">
      <c r="B71" s="154" t="s">
        <v>40</v>
      </c>
      <c r="C71" s="8" t="s">
        <v>21</v>
      </c>
      <c r="D71" s="8" t="s">
        <v>21</v>
      </c>
      <c r="E71" s="20">
        <v>202</v>
      </c>
      <c r="F71" s="117">
        <f t="shared" si="19"/>
        <v>2.9081485747192626</v>
      </c>
      <c r="G71" s="20">
        <v>12600</v>
      </c>
      <c r="H71" s="117">
        <f t="shared" si="20"/>
        <v>1.9474196689386565</v>
      </c>
      <c r="I71" s="8" t="s">
        <v>21</v>
      </c>
      <c r="J71" s="8" t="s">
        <v>21</v>
      </c>
      <c r="K71" s="23">
        <v>25</v>
      </c>
      <c r="L71" s="117">
        <f t="shared" si="21"/>
        <v>3.2010243277848911</v>
      </c>
      <c r="M71" s="23">
        <v>354.35764194041434</v>
      </c>
      <c r="N71" s="117">
        <f t="shared" si="22"/>
        <v>2.0403642568099336</v>
      </c>
      <c r="O71" s="8" t="s">
        <v>21</v>
      </c>
      <c r="P71" s="8" t="s">
        <v>21</v>
      </c>
      <c r="Q71" s="154" t="s">
        <v>41</v>
      </c>
    </row>
    <row r="72" spans="2:19" ht="24.95" customHeight="1" x14ac:dyDescent="0.25">
      <c r="B72" s="154" t="s">
        <v>42</v>
      </c>
      <c r="C72" s="8" t="s">
        <v>21</v>
      </c>
      <c r="D72" s="8" t="s">
        <v>21</v>
      </c>
      <c r="E72" s="20">
        <v>126</v>
      </c>
      <c r="F72" s="117">
        <f t="shared" si="19"/>
        <v>1.8139936654189461</v>
      </c>
      <c r="G72" s="20">
        <v>3304</v>
      </c>
      <c r="H72" s="117">
        <f t="shared" si="20"/>
        <v>0.51065671318835881</v>
      </c>
      <c r="I72" s="8" t="s">
        <v>21</v>
      </c>
      <c r="J72" s="8" t="s">
        <v>21</v>
      </c>
      <c r="K72" s="151" t="s">
        <v>168</v>
      </c>
      <c r="L72" s="151" t="s">
        <v>168</v>
      </c>
      <c r="M72" s="23">
        <v>218.07289550077491</v>
      </c>
      <c r="N72" s="117">
        <f t="shared" si="22"/>
        <v>1.2556470884114517</v>
      </c>
      <c r="O72" s="8" t="s">
        <v>21</v>
      </c>
      <c r="P72" s="8" t="s">
        <v>21</v>
      </c>
      <c r="Q72" s="154" t="s">
        <v>43</v>
      </c>
    </row>
    <row r="73" spans="2:19" ht="24.95" customHeight="1" x14ac:dyDescent="0.25">
      <c r="B73" s="154" t="s">
        <v>44</v>
      </c>
      <c r="C73" s="8" t="s">
        <v>21</v>
      </c>
      <c r="D73" s="8" t="s">
        <v>21</v>
      </c>
      <c r="E73" s="20">
        <v>67</v>
      </c>
      <c r="F73" s="117">
        <f t="shared" si="19"/>
        <v>0.96458393319896341</v>
      </c>
      <c r="G73" s="20">
        <v>3203</v>
      </c>
      <c r="H73" s="117">
        <f t="shared" si="20"/>
        <v>0.49504644441353302</v>
      </c>
      <c r="I73" s="8" t="s">
        <v>21</v>
      </c>
      <c r="J73" s="8" t="s">
        <v>21</v>
      </c>
      <c r="K73" s="151" t="s">
        <v>168</v>
      </c>
      <c r="L73" s="151" t="s">
        <v>168</v>
      </c>
      <c r="M73" s="23">
        <v>242.14399649312651</v>
      </c>
      <c r="N73" s="117">
        <f t="shared" si="22"/>
        <v>1.3942466507573228</v>
      </c>
      <c r="O73" s="8" t="s">
        <v>21</v>
      </c>
      <c r="P73" s="8" t="s">
        <v>21</v>
      </c>
      <c r="Q73" s="154" t="s">
        <v>45</v>
      </c>
    </row>
    <row r="74" spans="2:19" ht="24.95" customHeight="1" x14ac:dyDescent="0.25">
      <c r="B74" s="154" t="s">
        <v>46</v>
      </c>
      <c r="C74" s="8" t="s">
        <v>21</v>
      </c>
      <c r="D74" s="8" t="s">
        <v>21</v>
      </c>
      <c r="E74" s="20">
        <v>31</v>
      </c>
      <c r="F74" s="117">
        <f t="shared" si="19"/>
        <v>0.44630002879355024</v>
      </c>
      <c r="G74" s="20">
        <v>149</v>
      </c>
      <c r="H74" s="151" t="s">
        <v>168</v>
      </c>
      <c r="I74" s="8" t="s">
        <v>21</v>
      </c>
      <c r="J74" s="8" t="s">
        <v>21</v>
      </c>
      <c r="K74" s="151" t="s">
        <v>168</v>
      </c>
      <c r="L74" s="151" t="s">
        <v>168</v>
      </c>
      <c r="M74" s="23">
        <v>58.200800592692019</v>
      </c>
      <c r="N74" s="117">
        <f t="shared" si="22"/>
        <v>0.33511576777852953</v>
      </c>
      <c r="O74" s="8" t="s">
        <v>21</v>
      </c>
      <c r="P74" s="8" t="s">
        <v>21</v>
      </c>
      <c r="Q74" s="154" t="s">
        <v>47</v>
      </c>
    </row>
    <row r="75" spans="2:19" ht="24.95" customHeight="1" thickBot="1" x14ac:dyDescent="0.3">
      <c r="B75" s="178" t="s">
        <v>170</v>
      </c>
      <c r="C75" s="116" t="s">
        <v>21</v>
      </c>
      <c r="D75" s="116" t="s">
        <v>21</v>
      </c>
      <c r="E75" s="115">
        <v>2</v>
      </c>
      <c r="F75" s="126">
        <f t="shared" si="19"/>
        <v>2.8793550244745177E-2</v>
      </c>
      <c r="G75" s="179" t="s">
        <v>168</v>
      </c>
      <c r="H75" s="179" t="s">
        <v>168</v>
      </c>
      <c r="I75" s="116" t="s">
        <v>21</v>
      </c>
      <c r="J75" s="116" t="s">
        <v>21</v>
      </c>
      <c r="K75" s="179" t="s">
        <v>168</v>
      </c>
      <c r="L75" s="179" t="s">
        <v>168</v>
      </c>
      <c r="M75" s="179" t="s">
        <v>168</v>
      </c>
      <c r="N75" s="179" t="s">
        <v>168</v>
      </c>
      <c r="O75" s="116" t="s">
        <v>21</v>
      </c>
      <c r="P75" s="116" t="s">
        <v>21</v>
      </c>
      <c r="Q75" s="155" t="s">
        <v>169</v>
      </c>
    </row>
    <row r="77" spans="2:19" s="35" customFormat="1" ht="21" x14ac:dyDescent="0.45">
      <c r="B77" s="396" t="s">
        <v>224</v>
      </c>
      <c r="C77" s="396"/>
      <c r="D77" s="396"/>
      <c r="E77" s="396"/>
      <c r="F77" s="396"/>
      <c r="G77" s="396"/>
      <c r="H77" s="396"/>
      <c r="I77" s="396"/>
      <c r="J77" s="396"/>
      <c r="K77" s="396"/>
      <c r="L77" s="396"/>
      <c r="M77" s="396"/>
      <c r="N77" s="396"/>
      <c r="O77" s="396"/>
      <c r="P77" s="396"/>
      <c r="Q77" s="396"/>
      <c r="R77" s="36"/>
      <c r="S77" s="36"/>
    </row>
    <row r="78" spans="2:19" s="35" customFormat="1" ht="34.5" customHeight="1" x14ac:dyDescent="0.3">
      <c r="B78" s="389" t="s">
        <v>225</v>
      </c>
      <c r="C78" s="389"/>
      <c r="D78" s="389"/>
      <c r="E78" s="389"/>
      <c r="F78" s="389"/>
      <c r="G78" s="389"/>
      <c r="H78" s="389"/>
      <c r="I78" s="389"/>
      <c r="J78" s="389"/>
      <c r="K78" s="389"/>
      <c r="L78" s="389"/>
      <c r="M78" s="389"/>
      <c r="N78" s="389"/>
      <c r="O78" s="389"/>
      <c r="P78" s="389"/>
      <c r="Q78" s="389"/>
      <c r="R78" s="36"/>
      <c r="S78" s="36"/>
    </row>
    <row r="79" spans="2:19" x14ac:dyDescent="0.25">
      <c r="B79" s="118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8"/>
      <c r="R79" s="1"/>
    </row>
    <row r="80" spans="2:19" ht="15.75" customHeight="1" x14ac:dyDescent="0.25">
      <c r="B80" s="8"/>
      <c r="C80" s="120"/>
      <c r="D80" s="120"/>
      <c r="E80" s="120"/>
      <c r="F80" s="120"/>
      <c r="G80" s="383" t="s">
        <v>294</v>
      </c>
      <c r="H80" s="383"/>
      <c r="I80" s="383"/>
      <c r="J80" s="383"/>
      <c r="K80" s="383"/>
      <c r="L80" s="383"/>
      <c r="M80" s="120"/>
      <c r="N80" s="120"/>
      <c r="O80" s="120"/>
      <c r="P80" s="120"/>
      <c r="Q80" s="121"/>
    </row>
    <row r="81" spans="2:19" ht="30" customHeight="1" x14ac:dyDescent="0.25">
      <c r="B81" s="379" t="s">
        <v>4</v>
      </c>
      <c r="C81" s="381" t="s">
        <v>5</v>
      </c>
      <c r="D81" s="381"/>
      <c r="E81" s="381" t="s">
        <v>6</v>
      </c>
      <c r="F81" s="381"/>
      <c r="G81" s="381" t="s">
        <v>7</v>
      </c>
      <c r="H81" s="381"/>
      <c r="I81" s="381" t="s">
        <v>8</v>
      </c>
      <c r="J81" s="381"/>
      <c r="K81" s="381" t="s">
        <v>9</v>
      </c>
      <c r="L81" s="381"/>
      <c r="M81" s="381" t="s">
        <v>10</v>
      </c>
      <c r="N81" s="381"/>
      <c r="O81" s="384" t="s">
        <v>11</v>
      </c>
      <c r="P81" s="384"/>
      <c r="Q81" s="380" t="s">
        <v>12</v>
      </c>
    </row>
    <row r="82" spans="2:19" ht="15.75" x14ac:dyDescent="0.25">
      <c r="B82" s="379"/>
      <c r="C82" s="382" t="s">
        <v>13</v>
      </c>
      <c r="D82" s="382"/>
      <c r="E82" s="382" t="s">
        <v>14</v>
      </c>
      <c r="F82" s="382"/>
      <c r="G82" s="382" t="s">
        <v>15</v>
      </c>
      <c r="H82" s="382"/>
      <c r="I82" s="382" t="s">
        <v>16</v>
      </c>
      <c r="J82" s="382"/>
      <c r="K82" s="382" t="s">
        <v>17</v>
      </c>
      <c r="L82" s="382"/>
      <c r="M82" s="382" t="s">
        <v>18</v>
      </c>
      <c r="N82" s="382"/>
      <c r="O82" s="385" t="s">
        <v>19</v>
      </c>
      <c r="P82" s="385"/>
      <c r="Q82" s="380"/>
    </row>
    <row r="83" spans="2:19" ht="22.5" x14ac:dyDescent="0.25">
      <c r="B83" s="379"/>
      <c r="C83" s="305" t="s">
        <v>153</v>
      </c>
      <c r="D83" s="306" t="s">
        <v>3</v>
      </c>
      <c r="E83" s="305" t="s">
        <v>153</v>
      </c>
      <c r="F83" s="306" t="s">
        <v>3</v>
      </c>
      <c r="G83" s="305" t="s">
        <v>153</v>
      </c>
      <c r="H83" s="306" t="s">
        <v>3</v>
      </c>
      <c r="I83" s="305" t="s">
        <v>153</v>
      </c>
      <c r="J83" s="306" t="s">
        <v>3</v>
      </c>
      <c r="K83" s="305" t="s">
        <v>153</v>
      </c>
      <c r="L83" s="306" t="s">
        <v>3</v>
      </c>
      <c r="M83" s="305" t="s">
        <v>153</v>
      </c>
      <c r="N83" s="306" t="s">
        <v>3</v>
      </c>
      <c r="O83" s="305" t="s">
        <v>153</v>
      </c>
      <c r="P83" s="306" t="s">
        <v>3</v>
      </c>
      <c r="Q83" s="380"/>
    </row>
    <row r="84" spans="2:19" ht="24.95" customHeight="1" x14ac:dyDescent="0.25">
      <c r="B84" s="86" t="s">
        <v>20</v>
      </c>
      <c r="C84" s="60" t="s">
        <v>21</v>
      </c>
      <c r="D84" s="60" t="s">
        <v>21</v>
      </c>
      <c r="E84" s="123">
        <f>SUM(E85:E94)</f>
        <v>1042</v>
      </c>
      <c r="F84" s="124">
        <f t="shared" ref="F84" si="23">SUM(F85:F94)</f>
        <v>100</v>
      </c>
      <c r="G84" s="123">
        <f t="shared" ref="G84:N84" si="24">SUM(G85:G94)</f>
        <v>230578</v>
      </c>
      <c r="H84" s="124">
        <f t="shared" si="24"/>
        <v>100.00000000000001</v>
      </c>
      <c r="I84" s="60" t="s">
        <v>21</v>
      </c>
      <c r="J84" s="60" t="s">
        <v>21</v>
      </c>
      <c r="K84" s="123">
        <f t="shared" si="24"/>
        <v>251</v>
      </c>
      <c r="L84" s="124">
        <f t="shared" si="24"/>
        <v>99.999999999999986</v>
      </c>
      <c r="M84" s="123">
        <f t="shared" si="24"/>
        <v>8650.1577081956348</v>
      </c>
      <c r="N84" s="124">
        <f t="shared" si="24"/>
        <v>100.00000000000001</v>
      </c>
      <c r="O84" s="60" t="s">
        <v>21</v>
      </c>
      <c r="P84" s="60" t="s">
        <v>21</v>
      </c>
      <c r="Q84" s="53" t="s">
        <v>22</v>
      </c>
    </row>
    <row r="85" spans="2:19" ht="24.95" customHeight="1" x14ac:dyDescent="0.25">
      <c r="B85" s="154" t="s">
        <v>30</v>
      </c>
      <c r="C85" s="8" t="s">
        <v>21</v>
      </c>
      <c r="D85" s="8" t="s">
        <v>21</v>
      </c>
      <c r="E85" s="20">
        <v>226</v>
      </c>
      <c r="F85" s="117">
        <f>+E85/$E$84*100</f>
        <v>21.689059500959694</v>
      </c>
      <c r="G85" s="20">
        <v>14609</v>
      </c>
      <c r="H85" s="45">
        <f>+G85/$G$84*100</f>
        <v>6.3358169469767285</v>
      </c>
      <c r="I85" s="8" t="s">
        <v>21</v>
      </c>
      <c r="J85" s="8" t="s">
        <v>21</v>
      </c>
      <c r="K85" s="23">
        <v>19</v>
      </c>
      <c r="L85" s="117">
        <f>+K85/$K$84*100</f>
        <v>7.569721115537849</v>
      </c>
      <c r="M85" s="23">
        <v>624.54980712526549</v>
      </c>
      <c r="N85" s="117">
        <f>+M85/$M$84*100</f>
        <v>7.2200973461273747</v>
      </c>
      <c r="O85" s="8" t="s">
        <v>21</v>
      </c>
      <c r="P85" s="8" t="s">
        <v>21</v>
      </c>
      <c r="Q85" s="138" t="s">
        <v>31</v>
      </c>
    </row>
    <row r="86" spans="2:19" ht="24.95" customHeight="1" x14ac:dyDescent="0.25">
      <c r="B86" s="154" t="s">
        <v>32</v>
      </c>
      <c r="C86" s="8" t="s">
        <v>21</v>
      </c>
      <c r="D86" s="8" t="s">
        <v>21</v>
      </c>
      <c r="E86" s="20">
        <v>451</v>
      </c>
      <c r="F86" s="117">
        <f t="shared" ref="F86:F94" si="25">+E86/$E$84*100</f>
        <v>43.282149712092135</v>
      </c>
      <c r="G86" s="20">
        <v>101448</v>
      </c>
      <c r="H86" s="45">
        <f t="shared" ref="H86:H93" si="26">+G86/$G$84*100</f>
        <v>43.997259062009384</v>
      </c>
      <c r="I86" s="8" t="s">
        <v>21</v>
      </c>
      <c r="J86" s="8" t="s">
        <v>21</v>
      </c>
      <c r="K86" s="23">
        <v>114</v>
      </c>
      <c r="L86" s="117">
        <f t="shared" ref="L86:L89" si="27">+K86/$K$84*100</f>
        <v>45.418326693227087</v>
      </c>
      <c r="M86" s="23">
        <v>3513.5797825746299</v>
      </c>
      <c r="N86" s="117">
        <f t="shared" ref="N86:N92" si="28">+M86/$M$84*100</f>
        <v>40.618678885422767</v>
      </c>
      <c r="O86" s="8" t="s">
        <v>21</v>
      </c>
      <c r="P86" s="8" t="s">
        <v>21</v>
      </c>
      <c r="Q86" s="154" t="s">
        <v>33</v>
      </c>
    </row>
    <row r="87" spans="2:19" ht="24.95" customHeight="1" x14ac:dyDescent="0.25">
      <c r="B87" s="154" t="s">
        <v>34</v>
      </c>
      <c r="C87" s="8" t="s">
        <v>21</v>
      </c>
      <c r="D87" s="8" t="s">
        <v>21</v>
      </c>
      <c r="E87" s="20">
        <v>233</v>
      </c>
      <c r="F87" s="117">
        <f t="shared" si="25"/>
        <v>22.36084452975048</v>
      </c>
      <c r="G87" s="20">
        <v>73323</v>
      </c>
      <c r="H87" s="45">
        <f t="shared" si="26"/>
        <v>31.799651311053097</v>
      </c>
      <c r="I87" s="8" t="s">
        <v>21</v>
      </c>
      <c r="J87" s="8" t="s">
        <v>21</v>
      </c>
      <c r="K87" s="23">
        <v>34</v>
      </c>
      <c r="L87" s="117">
        <f t="shared" si="27"/>
        <v>13.545816733067728</v>
      </c>
      <c r="M87" s="23">
        <v>2890.8481409530268</v>
      </c>
      <c r="N87" s="117">
        <f t="shared" si="28"/>
        <v>33.41960041045354</v>
      </c>
      <c r="O87" s="8" t="s">
        <v>21</v>
      </c>
      <c r="P87" s="8" t="s">
        <v>21</v>
      </c>
      <c r="Q87" s="154" t="s">
        <v>35</v>
      </c>
    </row>
    <row r="88" spans="2:19" ht="24.95" customHeight="1" x14ac:dyDescent="0.25">
      <c r="B88" s="154" t="s">
        <v>36</v>
      </c>
      <c r="C88" s="8" t="s">
        <v>21</v>
      </c>
      <c r="D88" s="8" t="s">
        <v>21</v>
      </c>
      <c r="E88" s="20">
        <v>59</v>
      </c>
      <c r="F88" s="117">
        <f t="shared" si="25"/>
        <v>5.6621880998080618</v>
      </c>
      <c r="G88" s="20">
        <v>24539</v>
      </c>
      <c r="H88" s="45">
        <f t="shared" si="26"/>
        <v>10.642385656914364</v>
      </c>
      <c r="I88" s="8" t="s">
        <v>21</v>
      </c>
      <c r="J88" s="8" t="s">
        <v>21</v>
      </c>
      <c r="K88" s="23">
        <v>73</v>
      </c>
      <c r="L88" s="117">
        <f t="shared" si="27"/>
        <v>29.083665338645421</v>
      </c>
      <c r="M88" s="23">
        <v>922.30685614601964</v>
      </c>
      <c r="N88" s="117">
        <f t="shared" si="28"/>
        <v>10.66231261046461</v>
      </c>
      <c r="O88" s="8" t="s">
        <v>21</v>
      </c>
      <c r="P88" s="8" t="s">
        <v>21</v>
      </c>
      <c r="Q88" s="154" t="s">
        <v>37</v>
      </c>
    </row>
    <row r="89" spans="2:19" ht="24.95" customHeight="1" x14ac:dyDescent="0.25">
      <c r="B89" s="154" t="s">
        <v>38</v>
      </c>
      <c r="C89" s="8" t="s">
        <v>21</v>
      </c>
      <c r="D89" s="8" t="s">
        <v>21</v>
      </c>
      <c r="E89" s="20">
        <v>27</v>
      </c>
      <c r="F89" s="117">
        <f t="shared" si="25"/>
        <v>2.5911708253358925</v>
      </c>
      <c r="G89" s="20">
        <v>8243</v>
      </c>
      <c r="H89" s="45">
        <f t="shared" si="26"/>
        <v>3.5749290912402745</v>
      </c>
      <c r="I89" s="8" t="s">
        <v>21</v>
      </c>
      <c r="J89" s="8" t="s">
        <v>21</v>
      </c>
      <c r="K89" s="23">
        <v>11</v>
      </c>
      <c r="L89" s="117">
        <f t="shared" si="27"/>
        <v>4.3824701195219129</v>
      </c>
      <c r="M89" s="23">
        <v>414.84927128815502</v>
      </c>
      <c r="N89" s="117">
        <f t="shared" si="28"/>
        <v>4.7958578939561303</v>
      </c>
      <c r="O89" s="8" t="s">
        <v>21</v>
      </c>
      <c r="P89" s="8" t="s">
        <v>21</v>
      </c>
      <c r="Q89" s="154" t="s">
        <v>39</v>
      </c>
    </row>
    <row r="90" spans="2:19" ht="24.95" customHeight="1" x14ac:dyDescent="0.25">
      <c r="B90" s="154" t="s">
        <v>40</v>
      </c>
      <c r="C90" s="8" t="s">
        <v>21</v>
      </c>
      <c r="D90" s="8" t="s">
        <v>21</v>
      </c>
      <c r="E90" s="20">
        <v>19</v>
      </c>
      <c r="F90" s="117">
        <f t="shared" si="25"/>
        <v>1.8234165067178503</v>
      </c>
      <c r="G90" s="20">
        <v>4326</v>
      </c>
      <c r="H90" s="45">
        <f t="shared" si="26"/>
        <v>1.8761547068670905</v>
      </c>
      <c r="I90" s="8" t="s">
        <v>21</v>
      </c>
      <c r="J90" s="8" t="s">
        <v>21</v>
      </c>
      <c r="K90" s="151" t="s">
        <v>168</v>
      </c>
      <c r="L90" s="151" t="s">
        <v>168</v>
      </c>
      <c r="M90" s="23">
        <v>85.300658154935462</v>
      </c>
      <c r="N90" s="117">
        <f t="shared" si="28"/>
        <v>0.98611679731708168</v>
      </c>
      <c r="O90" s="8" t="s">
        <v>21</v>
      </c>
      <c r="P90" s="8" t="s">
        <v>21</v>
      </c>
      <c r="Q90" s="154" t="s">
        <v>41</v>
      </c>
    </row>
    <row r="91" spans="2:19" ht="24.95" customHeight="1" x14ac:dyDescent="0.25">
      <c r="B91" s="154" t="s">
        <v>42</v>
      </c>
      <c r="C91" s="8" t="s">
        <v>21</v>
      </c>
      <c r="D91" s="8" t="s">
        <v>21</v>
      </c>
      <c r="E91" s="20">
        <v>8</v>
      </c>
      <c r="F91" s="117">
        <f t="shared" si="25"/>
        <v>0.76775431861804222</v>
      </c>
      <c r="G91" s="20">
        <v>1464</v>
      </c>
      <c r="H91" s="45">
        <f t="shared" si="26"/>
        <v>0.63492614212977827</v>
      </c>
      <c r="I91" s="8" t="s">
        <v>21</v>
      </c>
      <c r="J91" s="8" t="s">
        <v>21</v>
      </c>
      <c r="K91" s="151" t="s">
        <v>168</v>
      </c>
      <c r="L91" s="151" t="s">
        <v>168</v>
      </c>
      <c r="M91" s="23">
        <v>45.482599090359678</v>
      </c>
      <c r="N91" s="117">
        <f t="shared" si="28"/>
        <v>0.52580080762304449</v>
      </c>
      <c r="O91" s="8" t="s">
        <v>21</v>
      </c>
      <c r="P91" s="8" t="s">
        <v>21</v>
      </c>
      <c r="Q91" s="154" t="s">
        <v>43</v>
      </c>
    </row>
    <row r="92" spans="2:19" ht="24.95" customHeight="1" x14ac:dyDescent="0.25">
      <c r="B92" s="154" t="s">
        <v>44</v>
      </c>
      <c r="C92" s="8" t="s">
        <v>21</v>
      </c>
      <c r="D92" s="8" t="s">
        <v>21</v>
      </c>
      <c r="E92" s="20">
        <v>5</v>
      </c>
      <c r="F92" s="117">
        <f t="shared" si="25"/>
        <v>0.47984644913627633</v>
      </c>
      <c r="G92" s="20">
        <v>2477</v>
      </c>
      <c r="H92" s="45">
        <f t="shared" si="26"/>
        <v>1.0742568675242217</v>
      </c>
      <c r="I92" s="8" t="s">
        <v>21</v>
      </c>
      <c r="J92" s="8" t="s">
        <v>21</v>
      </c>
      <c r="K92" s="151" t="s">
        <v>168</v>
      </c>
      <c r="L92" s="151" t="s">
        <v>168</v>
      </c>
      <c r="M92" s="23">
        <v>153.24059286324405</v>
      </c>
      <c r="N92" s="117">
        <f t="shared" si="28"/>
        <v>1.7715352486354727</v>
      </c>
      <c r="O92" s="8" t="s">
        <v>21</v>
      </c>
      <c r="P92" s="8" t="s">
        <v>21</v>
      </c>
      <c r="Q92" s="154" t="s">
        <v>45</v>
      </c>
    </row>
    <row r="93" spans="2:19" ht="24.95" customHeight="1" x14ac:dyDescent="0.25">
      <c r="B93" s="154" t="s">
        <v>46</v>
      </c>
      <c r="C93" s="8" t="s">
        <v>21</v>
      </c>
      <c r="D93" s="8" t="s">
        <v>21</v>
      </c>
      <c r="E93" s="20">
        <v>12</v>
      </c>
      <c r="F93" s="117">
        <f t="shared" si="25"/>
        <v>1.1516314779270633</v>
      </c>
      <c r="G93" s="20">
        <v>149</v>
      </c>
      <c r="H93" s="45">
        <f t="shared" si="26"/>
        <v>6.4620215285066229E-2</v>
      </c>
      <c r="I93" s="8" t="s">
        <v>21</v>
      </c>
      <c r="J93" s="8" t="s">
        <v>21</v>
      </c>
      <c r="K93" s="151" t="s">
        <v>168</v>
      </c>
      <c r="L93" s="151" t="s">
        <v>168</v>
      </c>
      <c r="M93" s="151" t="s">
        <v>168</v>
      </c>
      <c r="N93" s="151" t="s">
        <v>168</v>
      </c>
      <c r="O93" s="8" t="s">
        <v>21</v>
      </c>
      <c r="P93" s="8" t="s">
        <v>21</v>
      </c>
      <c r="Q93" s="154" t="s">
        <v>47</v>
      </c>
    </row>
    <row r="94" spans="2:19" ht="24.95" customHeight="1" thickBot="1" x14ac:dyDescent="0.3">
      <c r="B94" s="178" t="s">
        <v>170</v>
      </c>
      <c r="C94" s="116" t="s">
        <v>21</v>
      </c>
      <c r="D94" s="116" t="s">
        <v>21</v>
      </c>
      <c r="E94" s="115">
        <v>2</v>
      </c>
      <c r="F94" s="126">
        <f t="shared" si="25"/>
        <v>0.19193857965451055</v>
      </c>
      <c r="G94" s="179" t="s">
        <v>168</v>
      </c>
      <c r="H94" s="179" t="s">
        <v>168</v>
      </c>
      <c r="I94" s="116" t="s">
        <v>21</v>
      </c>
      <c r="J94" s="116" t="s">
        <v>21</v>
      </c>
      <c r="K94" s="179" t="s">
        <v>168</v>
      </c>
      <c r="L94" s="179" t="s">
        <v>168</v>
      </c>
      <c r="M94" s="179" t="s">
        <v>168</v>
      </c>
      <c r="N94" s="179" t="s">
        <v>168</v>
      </c>
      <c r="O94" s="116" t="s">
        <v>21</v>
      </c>
      <c r="P94" s="116" t="s">
        <v>21</v>
      </c>
      <c r="Q94" s="155" t="s">
        <v>169</v>
      </c>
    </row>
    <row r="96" spans="2:19" s="35" customFormat="1" ht="21" x14ac:dyDescent="0.45">
      <c r="B96" s="396" t="s">
        <v>224</v>
      </c>
      <c r="C96" s="396"/>
      <c r="D96" s="396"/>
      <c r="E96" s="396"/>
      <c r="F96" s="396"/>
      <c r="G96" s="396"/>
      <c r="H96" s="396"/>
      <c r="I96" s="396"/>
      <c r="J96" s="396"/>
      <c r="K96" s="396"/>
      <c r="L96" s="396"/>
      <c r="M96" s="396"/>
      <c r="N96" s="396"/>
      <c r="O96" s="396"/>
      <c r="P96" s="396"/>
      <c r="Q96" s="396"/>
      <c r="R96" s="36"/>
      <c r="S96" s="36"/>
    </row>
    <row r="97" spans="2:19" s="35" customFormat="1" ht="34.5" customHeight="1" x14ac:dyDescent="0.3">
      <c r="B97" s="389" t="s">
        <v>226</v>
      </c>
      <c r="C97" s="389"/>
      <c r="D97" s="389"/>
      <c r="E97" s="389"/>
      <c r="F97" s="389"/>
      <c r="G97" s="389"/>
      <c r="H97" s="389"/>
      <c r="I97" s="389"/>
      <c r="J97" s="389"/>
      <c r="K97" s="389"/>
      <c r="L97" s="389"/>
      <c r="M97" s="389"/>
      <c r="N97" s="389"/>
      <c r="O97" s="389"/>
      <c r="P97" s="389"/>
      <c r="Q97" s="389"/>
      <c r="R97" s="36"/>
      <c r="S97" s="36"/>
    </row>
    <row r="98" spans="2:19" x14ac:dyDescent="0.25">
      <c r="B98" s="118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8"/>
      <c r="R98" s="1"/>
    </row>
    <row r="99" spans="2:19" ht="15.75" customHeight="1" x14ac:dyDescent="0.25">
      <c r="B99" s="8"/>
      <c r="C99" s="120"/>
      <c r="D99" s="120"/>
      <c r="E99" s="120"/>
      <c r="F99" s="120"/>
      <c r="G99" s="383" t="s">
        <v>327</v>
      </c>
      <c r="H99" s="383"/>
      <c r="I99" s="383"/>
      <c r="J99" s="383"/>
      <c r="K99" s="383"/>
      <c r="L99" s="383"/>
      <c r="M99" s="120"/>
      <c r="N99" s="120"/>
      <c r="O99" s="120"/>
      <c r="P99" s="120"/>
      <c r="Q99" s="121"/>
    </row>
    <row r="100" spans="2:19" ht="30" customHeight="1" x14ac:dyDescent="0.25">
      <c r="B100" s="379" t="s">
        <v>4</v>
      </c>
      <c r="C100" s="381" t="s">
        <v>5</v>
      </c>
      <c r="D100" s="381"/>
      <c r="E100" s="381" t="s">
        <v>6</v>
      </c>
      <c r="F100" s="381"/>
      <c r="G100" s="381" t="s">
        <v>7</v>
      </c>
      <c r="H100" s="381"/>
      <c r="I100" s="381" t="s">
        <v>8</v>
      </c>
      <c r="J100" s="381"/>
      <c r="K100" s="381" t="s">
        <v>9</v>
      </c>
      <c r="L100" s="381"/>
      <c r="M100" s="381" t="s">
        <v>10</v>
      </c>
      <c r="N100" s="381"/>
      <c r="O100" s="384" t="s">
        <v>11</v>
      </c>
      <c r="P100" s="384"/>
      <c r="Q100" s="380" t="s">
        <v>12</v>
      </c>
    </row>
    <row r="101" spans="2:19" ht="15.75" x14ac:dyDescent="0.25">
      <c r="B101" s="379"/>
      <c r="C101" s="382" t="s">
        <v>13</v>
      </c>
      <c r="D101" s="382"/>
      <c r="E101" s="382" t="s">
        <v>14</v>
      </c>
      <c r="F101" s="382"/>
      <c r="G101" s="382" t="s">
        <v>15</v>
      </c>
      <c r="H101" s="382"/>
      <c r="I101" s="382" t="s">
        <v>16</v>
      </c>
      <c r="J101" s="382"/>
      <c r="K101" s="382" t="s">
        <v>17</v>
      </c>
      <c r="L101" s="382"/>
      <c r="M101" s="382" t="s">
        <v>18</v>
      </c>
      <c r="N101" s="382"/>
      <c r="O101" s="385" t="s">
        <v>19</v>
      </c>
      <c r="P101" s="385"/>
      <c r="Q101" s="380"/>
    </row>
    <row r="102" spans="2:19" ht="22.5" x14ac:dyDescent="0.25">
      <c r="B102" s="379"/>
      <c r="C102" s="305" t="s">
        <v>153</v>
      </c>
      <c r="D102" s="306" t="s">
        <v>3</v>
      </c>
      <c r="E102" s="305" t="s">
        <v>153</v>
      </c>
      <c r="F102" s="306" t="s">
        <v>3</v>
      </c>
      <c r="G102" s="305" t="s">
        <v>153</v>
      </c>
      <c r="H102" s="306" t="s">
        <v>3</v>
      </c>
      <c r="I102" s="305" t="s">
        <v>153</v>
      </c>
      <c r="J102" s="306" t="s">
        <v>3</v>
      </c>
      <c r="K102" s="305" t="s">
        <v>153</v>
      </c>
      <c r="L102" s="306" t="s">
        <v>3</v>
      </c>
      <c r="M102" s="305" t="s">
        <v>153</v>
      </c>
      <c r="N102" s="306" t="s">
        <v>3</v>
      </c>
      <c r="O102" s="305" t="s">
        <v>153</v>
      </c>
      <c r="P102" s="306" t="s">
        <v>3</v>
      </c>
      <c r="Q102" s="380"/>
    </row>
    <row r="103" spans="2:19" ht="24.95" customHeight="1" x14ac:dyDescent="0.25">
      <c r="B103" s="86" t="s">
        <v>20</v>
      </c>
      <c r="C103" s="60" t="s">
        <v>21</v>
      </c>
      <c r="D103" s="60" t="s">
        <v>21</v>
      </c>
      <c r="E103" s="123">
        <f>SUM(E104:E113)</f>
        <v>5904</v>
      </c>
      <c r="F103" s="124">
        <f t="shared" ref="F103" si="29">SUM(F104:F113)</f>
        <v>100</v>
      </c>
      <c r="G103" s="123">
        <f t="shared" ref="G103:N103" si="30">SUM(G104:G113)</f>
        <v>416432</v>
      </c>
      <c r="H103" s="124">
        <f t="shared" si="30"/>
        <v>99.999999999999986</v>
      </c>
      <c r="I103" s="60" t="s">
        <v>21</v>
      </c>
      <c r="J103" s="60" t="s">
        <v>21</v>
      </c>
      <c r="K103" s="123">
        <f t="shared" si="30"/>
        <v>530</v>
      </c>
      <c r="L103" s="124">
        <f t="shared" si="30"/>
        <v>100</v>
      </c>
      <c r="M103" s="123">
        <f t="shared" si="30"/>
        <v>8717.2138656646621</v>
      </c>
      <c r="N103" s="124">
        <f t="shared" si="30"/>
        <v>100.00000000000001</v>
      </c>
      <c r="O103" s="60" t="s">
        <v>21</v>
      </c>
      <c r="P103" s="60" t="s">
        <v>21</v>
      </c>
      <c r="Q103" s="138" t="s">
        <v>22</v>
      </c>
    </row>
    <row r="104" spans="2:19" ht="24.95" customHeight="1" x14ac:dyDescent="0.25">
      <c r="B104" s="154" t="s">
        <v>30</v>
      </c>
      <c r="C104" s="8" t="s">
        <v>21</v>
      </c>
      <c r="D104" s="8" t="s">
        <v>21</v>
      </c>
      <c r="E104" s="20">
        <v>77</v>
      </c>
      <c r="F104" s="117">
        <f>+E104/$E$103*100</f>
        <v>1.3042005420054201</v>
      </c>
      <c r="G104" s="20">
        <v>5471</v>
      </c>
      <c r="H104" s="45">
        <f>+G104/$G$103*100</f>
        <v>1.3137799208514236</v>
      </c>
      <c r="I104" s="8" t="s">
        <v>21</v>
      </c>
      <c r="J104" s="8" t="s">
        <v>21</v>
      </c>
      <c r="K104" s="23">
        <v>42</v>
      </c>
      <c r="L104" s="117">
        <f>+K104/$K$103*100</f>
        <v>7.9245283018867925</v>
      </c>
      <c r="M104" s="23">
        <v>0</v>
      </c>
      <c r="N104" s="117">
        <f>+M104/$M$103*100</f>
        <v>0</v>
      </c>
      <c r="O104" s="8" t="s">
        <v>21</v>
      </c>
      <c r="P104" s="8" t="s">
        <v>21</v>
      </c>
      <c r="Q104" s="154" t="s">
        <v>31</v>
      </c>
    </row>
    <row r="105" spans="2:19" ht="24.95" customHeight="1" x14ac:dyDescent="0.25">
      <c r="B105" s="154" t="s">
        <v>32</v>
      </c>
      <c r="C105" s="8" t="s">
        <v>21</v>
      </c>
      <c r="D105" s="8" t="s">
        <v>21</v>
      </c>
      <c r="E105" s="20">
        <v>1577</v>
      </c>
      <c r="F105" s="117">
        <f t="shared" ref="F105:F112" si="31">+E105/$E$103*100</f>
        <v>26.710704607046072</v>
      </c>
      <c r="G105" s="20">
        <v>106013</v>
      </c>
      <c r="H105" s="45">
        <f t="shared" ref="H105:H111" si="32">+G105/$G$103*100</f>
        <v>25.457457640142927</v>
      </c>
      <c r="I105" s="8" t="s">
        <v>21</v>
      </c>
      <c r="J105" s="8" t="s">
        <v>21</v>
      </c>
      <c r="K105" s="23">
        <v>184</v>
      </c>
      <c r="L105" s="117">
        <f t="shared" ref="L105:L109" si="33">+K105/$K$103*100</f>
        <v>34.716981132075468</v>
      </c>
      <c r="M105" s="23">
        <v>4121.4360017754552</v>
      </c>
      <c r="N105" s="117">
        <f t="shared" ref="N105:N112" si="34">+M105/$M$103*100</f>
        <v>47.279280573910846</v>
      </c>
      <c r="O105" s="8" t="s">
        <v>21</v>
      </c>
      <c r="P105" s="8" t="s">
        <v>21</v>
      </c>
      <c r="Q105" s="154" t="s">
        <v>33</v>
      </c>
    </row>
    <row r="106" spans="2:19" ht="24.95" customHeight="1" x14ac:dyDescent="0.25">
      <c r="B106" s="154" t="s">
        <v>34</v>
      </c>
      <c r="C106" s="8" t="s">
        <v>21</v>
      </c>
      <c r="D106" s="8" t="s">
        <v>21</v>
      </c>
      <c r="E106" s="20">
        <v>2261</v>
      </c>
      <c r="F106" s="117">
        <f t="shared" si="31"/>
        <v>38.296070460704605</v>
      </c>
      <c r="G106" s="20">
        <v>177627</v>
      </c>
      <c r="H106" s="45">
        <f t="shared" si="32"/>
        <v>42.654503016098666</v>
      </c>
      <c r="I106" s="8" t="s">
        <v>21</v>
      </c>
      <c r="J106" s="8" t="s">
        <v>21</v>
      </c>
      <c r="K106" s="23">
        <v>200</v>
      </c>
      <c r="L106" s="117">
        <f t="shared" si="33"/>
        <v>37.735849056603776</v>
      </c>
      <c r="M106" s="23">
        <v>2090.4367212891716</v>
      </c>
      <c r="N106" s="117">
        <f t="shared" si="34"/>
        <v>23.980560228342888</v>
      </c>
      <c r="O106" s="8" t="s">
        <v>21</v>
      </c>
      <c r="P106" s="8" t="s">
        <v>21</v>
      </c>
      <c r="Q106" s="154" t="s">
        <v>35</v>
      </c>
    </row>
    <row r="107" spans="2:19" ht="24.95" customHeight="1" x14ac:dyDescent="0.25">
      <c r="B107" s="154" t="s">
        <v>36</v>
      </c>
      <c r="C107" s="8" t="s">
        <v>21</v>
      </c>
      <c r="D107" s="8" t="s">
        <v>21</v>
      </c>
      <c r="E107" s="20">
        <v>1178</v>
      </c>
      <c r="F107" s="117">
        <f t="shared" si="31"/>
        <v>19.952574525745256</v>
      </c>
      <c r="G107" s="20">
        <v>87167</v>
      </c>
      <c r="H107" s="45">
        <f t="shared" si="32"/>
        <v>20.931868828524223</v>
      </c>
      <c r="I107" s="8" t="s">
        <v>21</v>
      </c>
      <c r="J107" s="8" t="s">
        <v>21</v>
      </c>
      <c r="K107" s="23">
        <v>35</v>
      </c>
      <c r="L107" s="117">
        <f t="shared" si="33"/>
        <v>6.6037735849056602</v>
      </c>
      <c r="M107" s="23">
        <v>1250.8015455445966</v>
      </c>
      <c r="N107" s="117">
        <f t="shared" si="34"/>
        <v>14.348638966760358</v>
      </c>
      <c r="O107" s="8" t="s">
        <v>21</v>
      </c>
      <c r="P107" s="8" t="s">
        <v>21</v>
      </c>
      <c r="Q107" s="154" t="s">
        <v>37</v>
      </c>
    </row>
    <row r="108" spans="2:19" ht="24.95" customHeight="1" x14ac:dyDescent="0.25">
      <c r="B108" s="154" t="s">
        <v>38</v>
      </c>
      <c r="C108" s="8" t="s">
        <v>21</v>
      </c>
      <c r="D108" s="8" t="s">
        <v>21</v>
      </c>
      <c r="E108" s="20">
        <v>429</v>
      </c>
      <c r="F108" s="117">
        <f t="shared" si="31"/>
        <v>7.2662601626016263</v>
      </c>
      <c r="G108" s="20">
        <v>29314</v>
      </c>
      <c r="H108" s="45">
        <f t="shared" si="32"/>
        <v>7.0393245475852</v>
      </c>
      <c r="I108" s="8" t="s">
        <v>21</v>
      </c>
      <c r="J108" s="8" t="s">
        <v>21</v>
      </c>
      <c r="K108" s="23">
        <v>44</v>
      </c>
      <c r="L108" s="117">
        <f t="shared" si="33"/>
        <v>8.3018867924528301</v>
      </c>
      <c r="M108" s="23">
        <v>665.78811263696923</v>
      </c>
      <c r="N108" s="117">
        <f t="shared" si="34"/>
        <v>7.6376250817864371</v>
      </c>
      <c r="O108" s="8" t="s">
        <v>21</v>
      </c>
      <c r="P108" s="8" t="s">
        <v>21</v>
      </c>
      <c r="Q108" s="154" t="s">
        <v>39</v>
      </c>
    </row>
    <row r="109" spans="2:19" ht="24.95" customHeight="1" x14ac:dyDescent="0.25">
      <c r="B109" s="154" t="s">
        <v>40</v>
      </c>
      <c r="C109" s="8" t="s">
        <v>21</v>
      </c>
      <c r="D109" s="8" t="s">
        <v>21</v>
      </c>
      <c r="E109" s="20">
        <v>183</v>
      </c>
      <c r="F109" s="117">
        <f t="shared" si="31"/>
        <v>3.0995934959349594</v>
      </c>
      <c r="G109" s="20">
        <v>8274</v>
      </c>
      <c r="H109" s="45">
        <f t="shared" si="32"/>
        <v>1.9868790102585778</v>
      </c>
      <c r="I109" s="8" t="s">
        <v>21</v>
      </c>
      <c r="J109" s="8" t="s">
        <v>21</v>
      </c>
      <c r="K109" s="23">
        <v>25</v>
      </c>
      <c r="L109" s="117">
        <f t="shared" si="33"/>
        <v>4.716981132075472</v>
      </c>
      <c r="M109" s="23">
        <v>269.05698378547891</v>
      </c>
      <c r="N109" s="117">
        <f t="shared" si="34"/>
        <v>3.086502039891895</v>
      </c>
      <c r="O109" s="8" t="s">
        <v>21</v>
      </c>
      <c r="P109" s="8" t="s">
        <v>21</v>
      </c>
      <c r="Q109" s="154" t="s">
        <v>41</v>
      </c>
    </row>
    <row r="110" spans="2:19" ht="24.95" customHeight="1" x14ac:dyDescent="0.25">
      <c r="B110" s="154" t="s">
        <v>42</v>
      </c>
      <c r="C110" s="8" t="s">
        <v>21</v>
      </c>
      <c r="D110" s="8" t="s">
        <v>21</v>
      </c>
      <c r="E110" s="20">
        <v>118</v>
      </c>
      <c r="F110" s="117">
        <f t="shared" si="31"/>
        <v>1.9986449864498645</v>
      </c>
      <c r="G110" s="20">
        <v>1840</v>
      </c>
      <c r="H110" s="45">
        <f t="shared" si="32"/>
        <v>0.44184884927190998</v>
      </c>
      <c r="I110" s="8" t="s">
        <v>21</v>
      </c>
      <c r="J110" s="8" t="s">
        <v>21</v>
      </c>
      <c r="K110" s="151" t="s">
        <v>168</v>
      </c>
      <c r="L110" s="151" t="s">
        <v>168</v>
      </c>
      <c r="M110" s="23">
        <v>172.59029641041525</v>
      </c>
      <c r="N110" s="117">
        <f t="shared" si="34"/>
        <v>1.9798791112629852</v>
      </c>
      <c r="O110" s="8" t="s">
        <v>21</v>
      </c>
      <c r="P110" s="8" t="s">
        <v>21</v>
      </c>
      <c r="Q110" s="154" t="s">
        <v>43</v>
      </c>
    </row>
    <row r="111" spans="2:19" ht="24.95" customHeight="1" x14ac:dyDescent="0.25">
      <c r="B111" s="154" t="s">
        <v>44</v>
      </c>
      <c r="C111" s="8" t="s">
        <v>21</v>
      </c>
      <c r="D111" s="8" t="s">
        <v>21</v>
      </c>
      <c r="E111" s="20">
        <v>62</v>
      </c>
      <c r="F111" s="117">
        <f t="shared" si="31"/>
        <v>1.0501355013550135</v>
      </c>
      <c r="G111" s="20">
        <v>726</v>
      </c>
      <c r="H111" s="45">
        <f t="shared" si="32"/>
        <v>0.17433818726706882</v>
      </c>
      <c r="I111" s="8" t="s">
        <v>21</v>
      </c>
      <c r="J111" s="8" t="s">
        <v>21</v>
      </c>
      <c r="K111" s="151" t="s">
        <v>168</v>
      </c>
      <c r="L111" s="151" t="s">
        <v>168</v>
      </c>
      <c r="M111" s="23">
        <v>88.903403629882462</v>
      </c>
      <c r="N111" s="117">
        <f t="shared" si="34"/>
        <v>1.0198603016963359</v>
      </c>
      <c r="O111" s="8" t="s">
        <v>21</v>
      </c>
      <c r="P111" s="8" t="s">
        <v>21</v>
      </c>
      <c r="Q111" s="154" t="s">
        <v>45</v>
      </c>
    </row>
    <row r="112" spans="2:19" ht="24.95" customHeight="1" x14ac:dyDescent="0.25">
      <c r="B112" s="154" t="s">
        <v>46</v>
      </c>
      <c r="C112" s="8" t="s">
        <v>21</v>
      </c>
      <c r="D112" s="8" t="s">
        <v>21</v>
      </c>
      <c r="E112" s="20">
        <v>19</v>
      </c>
      <c r="F112" s="117">
        <f t="shared" si="31"/>
        <v>0.32181571815718157</v>
      </c>
      <c r="G112" s="151" t="s">
        <v>168</v>
      </c>
      <c r="H112" s="151" t="s">
        <v>168</v>
      </c>
      <c r="I112" s="8" t="s">
        <v>21</v>
      </c>
      <c r="J112" s="8" t="s">
        <v>21</v>
      </c>
      <c r="K112" s="151" t="s">
        <v>168</v>
      </c>
      <c r="L112" s="151" t="s">
        <v>168</v>
      </c>
      <c r="M112" s="23">
        <v>58.200800592692019</v>
      </c>
      <c r="N112" s="117">
        <f t="shared" si="34"/>
        <v>0.66765369634824689</v>
      </c>
      <c r="O112" s="8" t="s">
        <v>21</v>
      </c>
      <c r="P112" s="8" t="s">
        <v>21</v>
      </c>
      <c r="Q112" s="154" t="s">
        <v>47</v>
      </c>
    </row>
    <row r="113" spans="2:19" ht="24.95" customHeight="1" thickBot="1" x14ac:dyDescent="0.3">
      <c r="B113" s="178" t="s">
        <v>170</v>
      </c>
      <c r="C113" s="116" t="s">
        <v>21</v>
      </c>
      <c r="D113" s="116" t="s">
        <v>21</v>
      </c>
      <c r="E113" s="179" t="s">
        <v>168</v>
      </c>
      <c r="F113" s="179" t="s">
        <v>168</v>
      </c>
      <c r="G113" s="179" t="s">
        <v>168</v>
      </c>
      <c r="H113" s="179" t="s">
        <v>168</v>
      </c>
      <c r="I113" s="116" t="s">
        <v>21</v>
      </c>
      <c r="J113" s="116" t="s">
        <v>21</v>
      </c>
      <c r="K113" s="179" t="s">
        <v>168</v>
      </c>
      <c r="L113" s="179" t="s">
        <v>168</v>
      </c>
      <c r="M113" s="179" t="s">
        <v>168</v>
      </c>
      <c r="N113" s="179" t="s">
        <v>168</v>
      </c>
      <c r="O113" s="116" t="s">
        <v>21</v>
      </c>
      <c r="P113" s="116" t="s">
        <v>21</v>
      </c>
      <c r="Q113" s="155" t="s">
        <v>169</v>
      </c>
    </row>
    <row r="115" spans="2:19" s="35" customFormat="1" ht="21" x14ac:dyDescent="0.45">
      <c r="B115" s="396" t="s">
        <v>224</v>
      </c>
      <c r="C115" s="396"/>
      <c r="D115" s="396"/>
      <c r="E115" s="396"/>
      <c r="F115" s="396"/>
      <c r="G115" s="396"/>
      <c r="H115" s="396"/>
      <c r="I115" s="396"/>
      <c r="J115" s="396"/>
      <c r="K115" s="396"/>
      <c r="L115" s="396"/>
      <c r="M115" s="396"/>
      <c r="N115" s="396"/>
      <c r="O115" s="396"/>
      <c r="P115" s="396"/>
      <c r="Q115" s="396"/>
      <c r="R115" s="36"/>
      <c r="S115" s="36"/>
    </row>
    <row r="116" spans="2:19" s="35" customFormat="1" ht="37.5" customHeight="1" x14ac:dyDescent="0.3">
      <c r="B116" s="389" t="s">
        <v>225</v>
      </c>
      <c r="C116" s="389"/>
      <c r="D116" s="389"/>
      <c r="E116" s="389"/>
      <c r="F116" s="389"/>
      <c r="G116" s="389"/>
      <c r="H116" s="389"/>
      <c r="I116" s="389"/>
      <c r="J116" s="389"/>
      <c r="K116" s="389"/>
      <c r="L116" s="389"/>
      <c r="M116" s="389"/>
      <c r="N116" s="389"/>
      <c r="O116" s="389"/>
      <c r="P116" s="389"/>
      <c r="Q116" s="389"/>
      <c r="R116" s="36"/>
      <c r="S116" s="36"/>
    </row>
    <row r="117" spans="2:19" x14ac:dyDescent="0.25">
      <c r="B117" s="118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8"/>
      <c r="R117" s="1"/>
    </row>
    <row r="118" spans="2:19" ht="15.75" customHeight="1" x14ac:dyDescent="0.25">
      <c r="B118" s="8"/>
      <c r="C118" s="120"/>
      <c r="D118" s="120"/>
      <c r="E118" s="120"/>
      <c r="F118" s="120"/>
      <c r="G118" s="383" t="s">
        <v>295</v>
      </c>
      <c r="H118" s="383"/>
      <c r="I118" s="383"/>
      <c r="J118" s="383"/>
      <c r="K118" s="383"/>
      <c r="L118" s="383"/>
      <c r="M118" s="120"/>
      <c r="N118" s="120"/>
      <c r="O118" s="120"/>
      <c r="P118" s="120"/>
      <c r="Q118" s="121"/>
    </row>
    <row r="119" spans="2:19" ht="36" customHeight="1" x14ac:dyDescent="0.25">
      <c r="B119" s="379" t="s">
        <v>4</v>
      </c>
      <c r="C119" s="381" t="s">
        <v>5</v>
      </c>
      <c r="D119" s="381"/>
      <c r="E119" s="381" t="s">
        <v>6</v>
      </c>
      <c r="F119" s="381"/>
      <c r="G119" s="381" t="s">
        <v>7</v>
      </c>
      <c r="H119" s="381"/>
      <c r="I119" s="381" t="s">
        <v>8</v>
      </c>
      <c r="J119" s="381"/>
      <c r="K119" s="381" t="s">
        <v>9</v>
      </c>
      <c r="L119" s="381"/>
      <c r="M119" s="381" t="s">
        <v>10</v>
      </c>
      <c r="N119" s="381"/>
      <c r="O119" s="384" t="s">
        <v>11</v>
      </c>
      <c r="P119" s="384"/>
      <c r="Q119" s="380" t="s">
        <v>12</v>
      </c>
    </row>
    <row r="120" spans="2:19" ht="15.75" x14ac:dyDescent="0.25">
      <c r="B120" s="379"/>
      <c r="C120" s="382" t="s">
        <v>13</v>
      </c>
      <c r="D120" s="382"/>
      <c r="E120" s="382" t="s">
        <v>14</v>
      </c>
      <c r="F120" s="382"/>
      <c r="G120" s="382" t="s">
        <v>15</v>
      </c>
      <c r="H120" s="382"/>
      <c r="I120" s="382" t="s">
        <v>16</v>
      </c>
      <c r="J120" s="382"/>
      <c r="K120" s="382" t="s">
        <v>17</v>
      </c>
      <c r="L120" s="382"/>
      <c r="M120" s="382" t="s">
        <v>18</v>
      </c>
      <c r="N120" s="382"/>
      <c r="O120" s="385" t="s">
        <v>19</v>
      </c>
      <c r="P120" s="385"/>
      <c r="Q120" s="380"/>
    </row>
    <row r="121" spans="2:19" ht="22.5" x14ac:dyDescent="0.25">
      <c r="B121" s="379"/>
      <c r="C121" s="305" t="s">
        <v>153</v>
      </c>
      <c r="D121" s="306" t="s">
        <v>3</v>
      </c>
      <c r="E121" s="305" t="s">
        <v>153</v>
      </c>
      <c r="F121" s="306" t="s">
        <v>3</v>
      </c>
      <c r="G121" s="305" t="s">
        <v>153</v>
      </c>
      <c r="H121" s="306" t="s">
        <v>3</v>
      </c>
      <c r="I121" s="305" t="s">
        <v>153</v>
      </c>
      <c r="J121" s="306" t="s">
        <v>3</v>
      </c>
      <c r="K121" s="305" t="s">
        <v>153</v>
      </c>
      <c r="L121" s="306" t="s">
        <v>3</v>
      </c>
      <c r="M121" s="305" t="s">
        <v>153</v>
      </c>
      <c r="N121" s="306" t="s">
        <v>3</v>
      </c>
      <c r="O121" s="305" t="s">
        <v>153</v>
      </c>
      <c r="P121" s="306" t="s">
        <v>3</v>
      </c>
      <c r="Q121" s="380"/>
    </row>
    <row r="122" spans="2:19" ht="24.95" customHeight="1" x14ac:dyDescent="0.25">
      <c r="B122" s="86" t="s">
        <v>20</v>
      </c>
      <c r="C122" s="60" t="s">
        <v>21</v>
      </c>
      <c r="D122" s="60" t="s">
        <v>21</v>
      </c>
      <c r="E122" s="312" t="s">
        <v>236</v>
      </c>
      <c r="F122" s="313" t="s">
        <v>236</v>
      </c>
      <c r="G122" s="123">
        <f t="shared" ref="G122:N122" si="35">SUM(G123:G132)</f>
        <v>33166</v>
      </c>
      <c r="H122" s="124">
        <f t="shared" si="35"/>
        <v>99.999999999999986</v>
      </c>
      <c r="I122" s="60" t="s">
        <v>21</v>
      </c>
      <c r="J122" s="60" t="s">
        <v>21</v>
      </c>
      <c r="K122" s="123">
        <f t="shared" si="35"/>
        <v>2408</v>
      </c>
      <c r="L122" s="124">
        <f t="shared" si="35"/>
        <v>99.999999999999986</v>
      </c>
      <c r="M122" s="123">
        <f t="shared" si="35"/>
        <v>30711.416600161225</v>
      </c>
      <c r="N122" s="124">
        <f t="shared" si="35"/>
        <v>100.00000000000001</v>
      </c>
      <c r="O122" s="60" t="s">
        <v>21</v>
      </c>
      <c r="P122" s="60" t="s">
        <v>21</v>
      </c>
      <c r="Q122" s="138" t="s">
        <v>22</v>
      </c>
    </row>
    <row r="123" spans="2:19" ht="24.95" customHeight="1" x14ac:dyDescent="0.25">
      <c r="B123" s="154" t="s">
        <v>30</v>
      </c>
      <c r="C123" s="8" t="s">
        <v>21</v>
      </c>
      <c r="D123" s="8" t="s">
        <v>21</v>
      </c>
      <c r="E123" s="177" t="s">
        <v>236</v>
      </c>
      <c r="F123" s="177" t="s">
        <v>236</v>
      </c>
      <c r="G123" s="20">
        <f t="shared" ref="G123:G130" si="36">+G9-G66</f>
        <v>1819</v>
      </c>
      <c r="H123" s="117">
        <f>+G123/$G$122*100</f>
        <v>5.4845323524090936</v>
      </c>
      <c r="I123" s="8" t="s">
        <v>21</v>
      </c>
      <c r="J123" s="8" t="s">
        <v>21</v>
      </c>
      <c r="K123" s="23">
        <v>20</v>
      </c>
      <c r="L123" s="117">
        <f>+K123/$K$122*100</f>
        <v>0.83056478405315626</v>
      </c>
      <c r="M123" s="23">
        <v>2571.1133115102734</v>
      </c>
      <c r="N123" s="117">
        <f>+M123/$M$122*100</f>
        <v>8.3718486352621575</v>
      </c>
      <c r="O123" s="8" t="s">
        <v>21</v>
      </c>
      <c r="P123" s="8" t="s">
        <v>21</v>
      </c>
      <c r="Q123" s="154" t="s">
        <v>31</v>
      </c>
    </row>
    <row r="124" spans="2:19" ht="24.95" customHeight="1" x14ac:dyDescent="0.25">
      <c r="B124" s="154" t="s">
        <v>32</v>
      </c>
      <c r="C124" s="8" t="s">
        <v>21</v>
      </c>
      <c r="D124" s="8" t="s">
        <v>21</v>
      </c>
      <c r="E124" s="177" t="s">
        <v>236</v>
      </c>
      <c r="F124" s="177" t="s">
        <v>236</v>
      </c>
      <c r="G124" s="20">
        <f t="shared" si="36"/>
        <v>10362</v>
      </c>
      <c r="H124" s="117">
        <f t="shared" ref="H124:H130" si="37">+G124/$G$122*100</f>
        <v>31.242839052041248</v>
      </c>
      <c r="I124" s="8" t="s">
        <v>21</v>
      </c>
      <c r="J124" s="8" t="s">
        <v>21</v>
      </c>
      <c r="K124" s="23">
        <v>972</v>
      </c>
      <c r="L124" s="117">
        <f t="shared" ref="L124:L128" si="38">+K124/$K$122*100</f>
        <v>40.365448504983384</v>
      </c>
      <c r="M124" s="23">
        <v>5182.8614908587142</v>
      </c>
      <c r="N124" s="117">
        <f t="shared" ref="N124:N132" si="39">+M124/$M$122*100</f>
        <v>16.876009199886617</v>
      </c>
      <c r="O124" s="8" t="s">
        <v>21</v>
      </c>
      <c r="P124" s="8" t="s">
        <v>21</v>
      </c>
      <c r="Q124" s="154" t="s">
        <v>33</v>
      </c>
    </row>
    <row r="125" spans="2:19" ht="24.95" customHeight="1" x14ac:dyDescent="0.25">
      <c r="B125" s="154" t="s">
        <v>34</v>
      </c>
      <c r="C125" s="8" t="s">
        <v>21</v>
      </c>
      <c r="D125" s="8" t="s">
        <v>21</v>
      </c>
      <c r="E125" s="177" t="s">
        <v>236</v>
      </c>
      <c r="F125" s="177" t="s">
        <v>236</v>
      </c>
      <c r="G125" s="20">
        <f t="shared" si="36"/>
        <v>8558</v>
      </c>
      <c r="H125" s="117">
        <f t="shared" si="37"/>
        <v>25.803533739371648</v>
      </c>
      <c r="I125" s="8" t="s">
        <v>21</v>
      </c>
      <c r="J125" s="8" t="s">
        <v>21</v>
      </c>
      <c r="K125" s="23">
        <v>559</v>
      </c>
      <c r="L125" s="117">
        <f t="shared" si="38"/>
        <v>23.214285714285715</v>
      </c>
      <c r="M125" s="23">
        <v>5171.6459640899193</v>
      </c>
      <c r="N125" s="117">
        <f t="shared" si="39"/>
        <v>16.839490119979583</v>
      </c>
      <c r="O125" s="8" t="s">
        <v>21</v>
      </c>
      <c r="P125" s="8" t="s">
        <v>21</v>
      </c>
      <c r="Q125" s="154" t="s">
        <v>35</v>
      </c>
    </row>
    <row r="126" spans="2:19" ht="24.95" customHeight="1" x14ac:dyDescent="0.25">
      <c r="B126" s="154" t="s">
        <v>36</v>
      </c>
      <c r="C126" s="8" t="s">
        <v>21</v>
      </c>
      <c r="D126" s="8" t="s">
        <v>21</v>
      </c>
      <c r="E126" s="177" t="s">
        <v>236</v>
      </c>
      <c r="F126" s="177" t="s">
        <v>236</v>
      </c>
      <c r="G126" s="20">
        <f t="shared" si="36"/>
        <v>4240</v>
      </c>
      <c r="H126" s="117">
        <f t="shared" si="37"/>
        <v>12.784176566363142</v>
      </c>
      <c r="I126" s="8" t="s">
        <v>21</v>
      </c>
      <c r="J126" s="8" t="s">
        <v>21</v>
      </c>
      <c r="K126" s="23">
        <v>663</v>
      </c>
      <c r="L126" s="117">
        <f t="shared" si="38"/>
        <v>27.533222591362126</v>
      </c>
      <c r="M126" s="23">
        <v>5674.2798843562086</v>
      </c>
      <c r="N126" s="117">
        <f t="shared" si="39"/>
        <v>18.476125534132542</v>
      </c>
      <c r="O126" s="8" t="s">
        <v>21</v>
      </c>
      <c r="P126" s="8" t="s">
        <v>21</v>
      </c>
      <c r="Q126" s="154" t="s">
        <v>37</v>
      </c>
    </row>
    <row r="127" spans="2:19" ht="24.95" customHeight="1" x14ac:dyDescent="0.25">
      <c r="B127" s="154" t="s">
        <v>38</v>
      </c>
      <c r="C127" s="8" t="s">
        <v>21</v>
      </c>
      <c r="D127" s="8" t="s">
        <v>21</v>
      </c>
      <c r="E127" s="177" t="s">
        <v>236</v>
      </c>
      <c r="F127" s="177" t="s">
        <v>236</v>
      </c>
      <c r="G127" s="20">
        <f t="shared" si="36"/>
        <v>3701</v>
      </c>
      <c r="H127" s="117">
        <f t="shared" si="37"/>
        <v>11.159018271724054</v>
      </c>
      <c r="I127" s="8" t="s">
        <v>21</v>
      </c>
      <c r="J127" s="8" t="s">
        <v>21</v>
      </c>
      <c r="K127" s="23">
        <v>104</v>
      </c>
      <c r="L127" s="117">
        <f t="shared" si="38"/>
        <v>4.3189368770764114</v>
      </c>
      <c r="M127" s="23">
        <v>5828.1328928491121</v>
      </c>
      <c r="N127" s="117">
        <f t="shared" si="39"/>
        <v>18.977089102488733</v>
      </c>
      <c r="O127" s="8" t="s">
        <v>21</v>
      </c>
      <c r="P127" s="8" t="s">
        <v>21</v>
      </c>
      <c r="Q127" s="154" t="s">
        <v>39</v>
      </c>
    </row>
    <row r="128" spans="2:19" ht="24.95" customHeight="1" x14ac:dyDescent="0.25">
      <c r="B128" s="154" t="s">
        <v>40</v>
      </c>
      <c r="C128" s="8" t="s">
        <v>21</v>
      </c>
      <c r="D128" s="8" t="s">
        <v>21</v>
      </c>
      <c r="E128" s="177" t="s">
        <v>236</v>
      </c>
      <c r="F128" s="177" t="s">
        <v>236</v>
      </c>
      <c r="G128" s="20">
        <f t="shared" si="36"/>
        <v>2976</v>
      </c>
      <c r="H128" s="117">
        <f t="shared" si="37"/>
        <v>8.973044684315262</v>
      </c>
      <c r="I128" s="8" t="s">
        <v>21</v>
      </c>
      <c r="J128" s="8" t="s">
        <v>21</v>
      </c>
      <c r="K128" s="23">
        <v>90</v>
      </c>
      <c r="L128" s="117">
        <f t="shared" si="38"/>
        <v>3.7375415282392028</v>
      </c>
      <c r="M128" s="23">
        <v>3730.7603554619545</v>
      </c>
      <c r="N128" s="117">
        <f t="shared" si="39"/>
        <v>12.147796384756701</v>
      </c>
      <c r="O128" s="8" t="s">
        <v>21</v>
      </c>
      <c r="P128" s="8" t="s">
        <v>21</v>
      </c>
      <c r="Q128" s="154" t="s">
        <v>41</v>
      </c>
    </row>
    <row r="129" spans="2:19" ht="24.95" customHeight="1" x14ac:dyDescent="0.25">
      <c r="B129" s="154" t="s">
        <v>42</v>
      </c>
      <c r="C129" s="8" t="s">
        <v>21</v>
      </c>
      <c r="D129" s="8" t="s">
        <v>21</v>
      </c>
      <c r="E129" s="177" t="s">
        <v>236</v>
      </c>
      <c r="F129" s="177" t="s">
        <v>236</v>
      </c>
      <c r="G129" s="20">
        <f t="shared" si="36"/>
        <v>1399</v>
      </c>
      <c r="H129" s="117">
        <f t="shared" si="37"/>
        <v>4.2181752397033101</v>
      </c>
      <c r="I129" s="8" t="s">
        <v>21</v>
      </c>
      <c r="J129" s="8" t="s">
        <v>21</v>
      </c>
      <c r="K129" s="151" t="s">
        <v>168</v>
      </c>
      <c r="L129" s="151" t="s">
        <v>168</v>
      </c>
      <c r="M129" s="23">
        <v>1979.4701787231329</v>
      </c>
      <c r="N129" s="117">
        <f t="shared" si="39"/>
        <v>6.4453887116126749</v>
      </c>
      <c r="O129" s="8" t="s">
        <v>21</v>
      </c>
      <c r="P129" s="8" t="s">
        <v>21</v>
      </c>
      <c r="Q129" s="154" t="s">
        <v>43</v>
      </c>
    </row>
    <row r="130" spans="2:19" ht="24.95" customHeight="1" x14ac:dyDescent="0.25">
      <c r="B130" s="154" t="s">
        <v>44</v>
      </c>
      <c r="C130" s="8" t="s">
        <v>21</v>
      </c>
      <c r="D130" s="8" t="s">
        <v>21</v>
      </c>
      <c r="E130" s="177" t="s">
        <v>236</v>
      </c>
      <c r="F130" s="177" t="s">
        <v>236</v>
      </c>
      <c r="G130" s="20">
        <f t="shared" si="36"/>
        <v>111</v>
      </c>
      <c r="H130" s="117">
        <f t="shared" si="37"/>
        <v>0.33468009407224264</v>
      </c>
      <c r="I130" s="8" t="s">
        <v>21</v>
      </c>
      <c r="J130" s="8" t="s">
        <v>21</v>
      </c>
      <c r="K130" s="151" t="s">
        <v>168</v>
      </c>
      <c r="L130" s="151" t="s">
        <v>168</v>
      </c>
      <c r="M130" s="23">
        <v>339.02033262257601</v>
      </c>
      <c r="N130" s="117">
        <f t="shared" si="39"/>
        <v>1.1038902471883902</v>
      </c>
      <c r="O130" s="8" t="s">
        <v>21</v>
      </c>
      <c r="P130" s="8" t="s">
        <v>21</v>
      </c>
      <c r="Q130" s="154" t="s">
        <v>45</v>
      </c>
    </row>
    <row r="131" spans="2:19" ht="24.95" customHeight="1" x14ac:dyDescent="0.25">
      <c r="B131" s="154" t="s">
        <v>46</v>
      </c>
      <c r="C131" s="8" t="s">
        <v>21</v>
      </c>
      <c r="D131" s="8" t="s">
        <v>21</v>
      </c>
      <c r="E131" s="177" t="s">
        <v>236</v>
      </c>
      <c r="F131" s="177" t="s">
        <v>236</v>
      </c>
      <c r="G131" s="151" t="s">
        <v>168</v>
      </c>
      <c r="H131" s="151" t="s">
        <v>168</v>
      </c>
      <c r="I131" s="8" t="s">
        <v>21</v>
      </c>
      <c r="J131" s="8" t="s">
        <v>21</v>
      </c>
      <c r="K131" s="151" t="s">
        <v>168</v>
      </c>
      <c r="L131" s="151" t="s">
        <v>168</v>
      </c>
      <c r="M131" s="23">
        <v>177.33516655292078</v>
      </c>
      <c r="N131" s="117">
        <f t="shared" si="39"/>
        <v>0.5774242486489205</v>
      </c>
      <c r="O131" s="8" t="s">
        <v>21</v>
      </c>
      <c r="P131" s="8" t="s">
        <v>21</v>
      </c>
      <c r="Q131" s="154" t="s">
        <v>47</v>
      </c>
    </row>
    <row r="132" spans="2:19" ht="24.95" customHeight="1" thickBot="1" x14ac:dyDescent="0.3">
      <c r="B132" s="178" t="s">
        <v>170</v>
      </c>
      <c r="C132" s="116" t="s">
        <v>21</v>
      </c>
      <c r="D132" s="116" t="s">
        <v>21</v>
      </c>
      <c r="E132" s="181" t="s">
        <v>236</v>
      </c>
      <c r="F132" s="181" t="s">
        <v>236</v>
      </c>
      <c r="G132" s="179" t="s">
        <v>168</v>
      </c>
      <c r="H132" s="179" t="s">
        <v>168</v>
      </c>
      <c r="I132" s="116" t="s">
        <v>21</v>
      </c>
      <c r="J132" s="116" t="s">
        <v>21</v>
      </c>
      <c r="K132" s="179" t="s">
        <v>168</v>
      </c>
      <c r="L132" s="179" t="s">
        <v>168</v>
      </c>
      <c r="M132" s="131">
        <v>56.797023136417373</v>
      </c>
      <c r="N132" s="126">
        <f t="shared" si="39"/>
        <v>0.18493781604368978</v>
      </c>
      <c r="O132" s="116" t="s">
        <v>21</v>
      </c>
      <c r="P132" s="116" t="s">
        <v>21</v>
      </c>
      <c r="Q132" s="155" t="s">
        <v>169</v>
      </c>
    </row>
    <row r="134" spans="2:19" s="35" customFormat="1" ht="21" x14ac:dyDescent="0.45">
      <c r="B134" s="396" t="s">
        <v>224</v>
      </c>
      <c r="C134" s="396"/>
      <c r="D134" s="396"/>
      <c r="E134" s="396"/>
      <c r="F134" s="396"/>
      <c r="G134" s="396"/>
      <c r="H134" s="396"/>
      <c r="I134" s="396"/>
      <c r="J134" s="396"/>
      <c r="K134" s="396"/>
      <c r="L134" s="396"/>
      <c r="M134" s="396"/>
      <c r="N134" s="396"/>
      <c r="O134" s="396"/>
      <c r="P134" s="396"/>
      <c r="Q134" s="396"/>
      <c r="R134" s="36"/>
      <c r="S134" s="36"/>
    </row>
    <row r="135" spans="2:19" s="35" customFormat="1" ht="35.25" customHeight="1" x14ac:dyDescent="0.3">
      <c r="B135" s="389" t="s">
        <v>226</v>
      </c>
      <c r="C135" s="389"/>
      <c r="D135" s="389"/>
      <c r="E135" s="389"/>
      <c r="F135" s="389"/>
      <c r="G135" s="389"/>
      <c r="H135" s="389"/>
      <c r="I135" s="389"/>
      <c r="J135" s="389"/>
      <c r="K135" s="389"/>
      <c r="L135" s="389"/>
      <c r="M135" s="389"/>
      <c r="N135" s="389"/>
      <c r="O135" s="389"/>
      <c r="P135" s="389"/>
      <c r="Q135" s="389"/>
      <c r="R135" s="36"/>
      <c r="S135" s="36"/>
    </row>
    <row r="136" spans="2:19" x14ac:dyDescent="0.25">
      <c r="B136" s="118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8"/>
      <c r="R136" s="1"/>
    </row>
    <row r="137" spans="2:19" ht="15.75" customHeight="1" x14ac:dyDescent="0.25">
      <c r="B137" s="8"/>
      <c r="C137" s="120"/>
      <c r="D137" s="120"/>
      <c r="E137" s="120"/>
      <c r="F137" s="383" t="s">
        <v>328</v>
      </c>
      <c r="G137" s="383"/>
      <c r="H137" s="383"/>
      <c r="I137" s="383"/>
      <c r="J137" s="383"/>
      <c r="K137" s="383"/>
      <c r="L137" s="383"/>
      <c r="M137" s="383"/>
      <c r="N137" s="120"/>
      <c r="O137" s="120"/>
      <c r="P137" s="120"/>
      <c r="Q137" s="121"/>
    </row>
    <row r="138" spans="2:19" ht="32.25" customHeight="1" x14ac:dyDescent="0.25">
      <c r="B138" s="379" t="s">
        <v>4</v>
      </c>
      <c r="C138" s="381" t="s">
        <v>5</v>
      </c>
      <c r="D138" s="381"/>
      <c r="E138" s="381" t="s">
        <v>6</v>
      </c>
      <c r="F138" s="381"/>
      <c r="G138" s="381" t="s">
        <v>7</v>
      </c>
      <c r="H138" s="381"/>
      <c r="I138" s="381" t="s">
        <v>8</v>
      </c>
      <c r="J138" s="381"/>
      <c r="K138" s="381" t="s">
        <v>9</v>
      </c>
      <c r="L138" s="381"/>
      <c r="M138" s="381" t="s">
        <v>10</v>
      </c>
      <c r="N138" s="381"/>
      <c r="O138" s="384" t="s">
        <v>11</v>
      </c>
      <c r="P138" s="384"/>
      <c r="Q138" s="380" t="s">
        <v>12</v>
      </c>
    </row>
    <row r="139" spans="2:19" ht="15.75" x14ac:dyDescent="0.25">
      <c r="B139" s="379"/>
      <c r="C139" s="382" t="s">
        <v>13</v>
      </c>
      <c r="D139" s="382"/>
      <c r="E139" s="382" t="s">
        <v>14</v>
      </c>
      <c r="F139" s="382"/>
      <c r="G139" s="382" t="s">
        <v>15</v>
      </c>
      <c r="H139" s="382"/>
      <c r="I139" s="382" t="s">
        <v>16</v>
      </c>
      <c r="J139" s="382"/>
      <c r="K139" s="382" t="s">
        <v>17</v>
      </c>
      <c r="L139" s="382"/>
      <c r="M139" s="382" t="s">
        <v>18</v>
      </c>
      <c r="N139" s="382"/>
      <c r="O139" s="385" t="s">
        <v>19</v>
      </c>
      <c r="P139" s="385"/>
      <c r="Q139" s="380"/>
    </row>
    <row r="140" spans="2:19" ht="22.5" x14ac:dyDescent="0.25">
      <c r="B140" s="379"/>
      <c r="C140" s="305" t="s">
        <v>153</v>
      </c>
      <c r="D140" s="306" t="s">
        <v>3</v>
      </c>
      <c r="E140" s="305" t="s">
        <v>153</v>
      </c>
      <c r="F140" s="306" t="s">
        <v>3</v>
      </c>
      <c r="G140" s="305" t="s">
        <v>153</v>
      </c>
      <c r="H140" s="306" t="s">
        <v>3</v>
      </c>
      <c r="I140" s="305" t="s">
        <v>153</v>
      </c>
      <c r="J140" s="306" t="s">
        <v>3</v>
      </c>
      <c r="K140" s="305" t="s">
        <v>153</v>
      </c>
      <c r="L140" s="306" t="s">
        <v>3</v>
      </c>
      <c r="M140" s="305" t="s">
        <v>153</v>
      </c>
      <c r="N140" s="306" t="s">
        <v>3</v>
      </c>
      <c r="O140" s="305" t="s">
        <v>153</v>
      </c>
      <c r="P140" s="306" t="s">
        <v>3</v>
      </c>
      <c r="Q140" s="380"/>
    </row>
    <row r="141" spans="2:19" ht="24.95" customHeight="1" x14ac:dyDescent="0.25">
      <c r="B141" s="86" t="s">
        <v>20</v>
      </c>
      <c r="C141" s="60" t="s">
        <v>21</v>
      </c>
      <c r="D141" s="60" t="s">
        <v>21</v>
      </c>
      <c r="E141" s="312" t="s">
        <v>236</v>
      </c>
      <c r="F141" s="313" t="s">
        <v>236</v>
      </c>
      <c r="G141" s="123">
        <f t="shared" ref="G141:N141" si="40">SUM(G142:G151)</f>
        <v>17337</v>
      </c>
      <c r="H141" s="124">
        <f t="shared" si="40"/>
        <v>99.999999999999986</v>
      </c>
      <c r="I141" s="60" t="s">
        <v>21</v>
      </c>
      <c r="J141" s="60" t="s">
        <v>21</v>
      </c>
      <c r="K141" s="123">
        <f t="shared" si="40"/>
        <v>789</v>
      </c>
      <c r="L141" s="124">
        <f t="shared" si="40"/>
        <v>100.00000000000001</v>
      </c>
      <c r="M141" s="123">
        <f t="shared" si="40"/>
        <v>10767.923021347793</v>
      </c>
      <c r="N141" s="124">
        <f t="shared" si="40"/>
        <v>99.999999999999986</v>
      </c>
      <c r="O141" s="60" t="s">
        <v>21</v>
      </c>
      <c r="P141" s="60" t="s">
        <v>21</v>
      </c>
      <c r="Q141" s="138" t="s">
        <v>22</v>
      </c>
    </row>
    <row r="142" spans="2:19" ht="24.95" customHeight="1" x14ac:dyDescent="0.25">
      <c r="B142" s="154" t="s">
        <v>30</v>
      </c>
      <c r="C142" s="8" t="s">
        <v>21</v>
      </c>
      <c r="D142" s="8" t="s">
        <v>21</v>
      </c>
      <c r="E142" s="177" t="s">
        <v>236</v>
      </c>
      <c r="F142" s="177" t="s">
        <v>236</v>
      </c>
      <c r="G142" s="20">
        <f t="shared" ref="G142:G147" si="41">+G28-G85</f>
        <v>1587</v>
      </c>
      <c r="H142" s="117">
        <f>+G142/$G$141*100</f>
        <v>9.1538328430524309</v>
      </c>
      <c r="I142" s="8" t="s">
        <v>21</v>
      </c>
      <c r="J142" s="8" t="s">
        <v>21</v>
      </c>
      <c r="K142" s="23">
        <v>20</v>
      </c>
      <c r="L142" s="117">
        <f>+K142/$K$141*100</f>
        <v>2.5348542458808616</v>
      </c>
      <c r="M142" s="23">
        <v>1838.4458427670006</v>
      </c>
      <c r="N142" s="117">
        <f>+M142/$M$141*100</f>
        <v>17.07335610704326</v>
      </c>
      <c r="O142" s="8" t="s">
        <v>21</v>
      </c>
      <c r="P142" s="8" t="s">
        <v>21</v>
      </c>
      <c r="Q142" s="154" t="s">
        <v>31</v>
      </c>
    </row>
    <row r="143" spans="2:19" ht="24.95" customHeight="1" x14ac:dyDescent="0.25">
      <c r="B143" s="154" t="s">
        <v>32</v>
      </c>
      <c r="C143" s="8" t="s">
        <v>21</v>
      </c>
      <c r="D143" s="8" t="s">
        <v>21</v>
      </c>
      <c r="E143" s="177" t="s">
        <v>236</v>
      </c>
      <c r="F143" s="177" t="s">
        <v>236</v>
      </c>
      <c r="G143" s="20">
        <f t="shared" si="41"/>
        <v>7962</v>
      </c>
      <c r="H143" s="117">
        <f t="shared" ref="H143:H149" si="42">+G143/$G$141*100</f>
        <v>45.924900501816921</v>
      </c>
      <c r="I143" s="8" t="s">
        <v>21</v>
      </c>
      <c r="J143" s="8" t="s">
        <v>21</v>
      </c>
      <c r="K143" s="23">
        <v>289</v>
      </c>
      <c r="L143" s="117">
        <f t="shared" ref="L143:L146" si="43">+K143/$K$141*100</f>
        <v>36.628643852978456</v>
      </c>
      <c r="M143" s="23">
        <v>2463.841622516175</v>
      </c>
      <c r="N143" s="117">
        <f t="shared" ref="N143:N151" si="44">+M143/$M$141*100</f>
        <v>22.881307914548803</v>
      </c>
      <c r="O143" s="8" t="s">
        <v>21</v>
      </c>
      <c r="P143" s="8" t="s">
        <v>21</v>
      </c>
      <c r="Q143" s="154" t="s">
        <v>33</v>
      </c>
    </row>
    <row r="144" spans="2:19" ht="24.95" customHeight="1" x14ac:dyDescent="0.25">
      <c r="B144" s="154" t="s">
        <v>34</v>
      </c>
      <c r="C144" s="8" t="s">
        <v>21</v>
      </c>
      <c r="D144" s="8" t="s">
        <v>21</v>
      </c>
      <c r="E144" s="177" t="s">
        <v>236</v>
      </c>
      <c r="F144" s="177" t="s">
        <v>236</v>
      </c>
      <c r="G144" s="20">
        <f t="shared" si="41"/>
        <v>4102</v>
      </c>
      <c r="H144" s="117">
        <f t="shared" si="42"/>
        <v>23.660379535098343</v>
      </c>
      <c r="I144" s="8" t="s">
        <v>21</v>
      </c>
      <c r="J144" s="8" t="s">
        <v>21</v>
      </c>
      <c r="K144" s="23">
        <v>222</v>
      </c>
      <c r="L144" s="117">
        <f t="shared" si="43"/>
        <v>28.13688212927757</v>
      </c>
      <c r="M144" s="23">
        <v>1625.7361763625906</v>
      </c>
      <c r="N144" s="117">
        <f t="shared" si="44"/>
        <v>15.097955038678402</v>
      </c>
      <c r="O144" s="8" t="s">
        <v>21</v>
      </c>
      <c r="P144" s="8" t="s">
        <v>21</v>
      </c>
      <c r="Q144" s="154" t="s">
        <v>35</v>
      </c>
    </row>
    <row r="145" spans="2:19" ht="24.95" customHeight="1" x14ac:dyDescent="0.25">
      <c r="B145" s="154" t="s">
        <v>36</v>
      </c>
      <c r="C145" s="8" t="s">
        <v>21</v>
      </c>
      <c r="D145" s="8" t="s">
        <v>21</v>
      </c>
      <c r="E145" s="177" t="s">
        <v>236</v>
      </c>
      <c r="F145" s="177" t="s">
        <v>236</v>
      </c>
      <c r="G145" s="20">
        <f t="shared" si="41"/>
        <v>1124</v>
      </c>
      <c r="H145" s="117">
        <f t="shared" si="42"/>
        <v>6.4832439291688289</v>
      </c>
      <c r="I145" s="8" t="s">
        <v>21</v>
      </c>
      <c r="J145" s="8" t="s">
        <v>21</v>
      </c>
      <c r="K145" s="23">
        <v>214</v>
      </c>
      <c r="L145" s="117">
        <f t="shared" si="43"/>
        <v>27.122940430925226</v>
      </c>
      <c r="M145" s="23">
        <v>1349.8010249816498</v>
      </c>
      <c r="N145" s="117">
        <f t="shared" si="44"/>
        <v>12.535388879597495</v>
      </c>
      <c r="O145" s="8" t="s">
        <v>21</v>
      </c>
      <c r="P145" s="8" t="s">
        <v>21</v>
      </c>
      <c r="Q145" s="154" t="s">
        <v>37</v>
      </c>
    </row>
    <row r="146" spans="2:19" ht="24.95" customHeight="1" x14ac:dyDescent="0.25">
      <c r="B146" s="154" t="s">
        <v>38</v>
      </c>
      <c r="C146" s="8" t="s">
        <v>21</v>
      </c>
      <c r="D146" s="8" t="s">
        <v>21</v>
      </c>
      <c r="E146" s="177" t="s">
        <v>236</v>
      </c>
      <c r="F146" s="177" t="s">
        <v>236</v>
      </c>
      <c r="G146" s="20">
        <f t="shared" si="41"/>
        <v>922</v>
      </c>
      <c r="H146" s="117">
        <f t="shared" si="42"/>
        <v>5.3181057853146454</v>
      </c>
      <c r="I146" s="8" t="s">
        <v>21</v>
      </c>
      <c r="J146" s="8" t="s">
        <v>21</v>
      </c>
      <c r="K146" s="23">
        <v>44</v>
      </c>
      <c r="L146" s="117">
        <f t="shared" si="43"/>
        <v>5.5766793409378961</v>
      </c>
      <c r="M146" s="23">
        <v>1047.9322355673382</v>
      </c>
      <c r="N146" s="117">
        <f t="shared" si="44"/>
        <v>9.731981121055334</v>
      </c>
      <c r="O146" s="8" t="s">
        <v>21</v>
      </c>
      <c r="P146" s="8" t="s">
        <v>21</v>
      </c>
      <c r="Q146" s="154" t="s">
        <v>39</v>
      </c>
    </row>
    <row r="147" spans="2:19" ht="24.95" customHeight="1" x14ac:dyDescent="0.25">
      <c r="B147" s="154" t="s">
        <v>40</v>
      </c>
      <c r="C147" s="8" t="s">
        <v>21</v>
      </c>
      <c r="D147" s="8" t="s">
        <v>21</v>
      </c>
      <c r="E147" s="177" t="s">
        <v>236</v>
      </c>
      <c r="F147" s="177" t="s">
        <v>236</v>
      </c>
      <c r="G147" s="20">
        <f t="shared" si="41"/>
        <v>1529</v>
      </c>
      <c r="H147" s="117">
        <f t="shared" si="42"/>
        <v>8.8192882274903397</v>
      </c>
      <c r="I147" s="8" t="s">
        <v>21</v>
      </c>
      <c r="J147" s="8" t="s">
        <v>21</v>
      </c>
      <c r="K147" s="151" t="s">
        <v>168</v>
      </c>
      <c r="L147" s="151" t="s">
        <v>168</v>
      </c>
      <c r="M147" s="23">
        <v>878.65315384813641</v>
      </c>
      <c r="N147" s="117">
        <f t="shared" si="44"/>
        <v>8.1599130315676955</v>
      </c>
      <c r="O147" s="8" t="s">
        <v>21</v>
      </c>
      <c r="P147" s="8" t="s">
        <v>21</v>
      </c>
      <c r="Q147" s="154" t="s">
        <v>41</v>
      </c>
    </row>
    <row r="148" spans="2:19" ht="24.95" customHeight="1" x14ac:dyDescent="0.25">
      <c r="B148" s="154" t="s">
        <v>42</v>
      </c>
      <c r="C148" s="8" t="s">
        <v>21</v>
      </c>
      <c r="D148" s="8" t="s">
        <v>21</v>
      </c>
      <c r="E148" s="177" t="s">
        <v>236</v>
      </c>
      <c r="F148" s="177" t="s">
        <v>236</v>
      </c>
      <c r="G148" s="151" t="s">
        <v>168</v>
      </c>
      <c r="H148" s="151" t="s">
        <v>168</v>
      </c>
      <c r="I148" s="8" t="s">
        <v>21</v>
      </c>
      <c r="J148" s="8" t="s">
        <v>21</v>
      </c>
      <c r="K148" s="151" t="s">
        <v>168</v>
      </c>
      <c r="L148" s="151" t="s">
        <v>168</v>
      </c>
      <c r="M148" s="23">
        <v>1113.9721577217367</v>
      </c>
      <c r="N148" s="117">
        <f t="shared" si="44"/>
        <v>10.345283445221952</v>
      </c>
      <c r="O148" s="8" t="s">
        <v>21</v>
      </c>
      <c r="P148" s="8" t="s">
        <v>21</v>
      </c>
      <c r="Q148" s="154" t="s">
        <v>43</v>
      </c>
    </row>
    <row r="149" spans="2:19" ht="24.95" customHeight="1" x14ac:dyDescent="0.25">
      <c r="B149" s="154" t="s">
        <v>44</v>
      </c>
      <c r="C149" s="8" t="s">
        <v>21</v>
      </c>
      <c r="D149" s="8" t="s">
        <v>21</v>
      </c>
      <c r="E149" s="177" t="s">
        <v>236</v>
      </c>
      <c r="F149" s="177" t="s">
        <v>236</v>
      </c>
      <c r="G149" s="20">
        <f>+G35-G92</f>
        <v>111</v>
      </c>
      <c r="H149" s="117">
        <f t="shared" si="42"/>
        <v>0.64024917805848758</v>
      </c>
      <c r="I149" s="8" t="s">
        <v>21</v>
      </c>
      <c r="J149" s="8" t="s">
        <v>21</v>
      </c>
      <c r="K149" s="151" t="s">
        <v>168</v>
      </c>
      <c r="L149" s="151" t="s">
        <v>168</v>
      </c>
      <c r="M149" s="23">
        <v>339.02033262257601</v>
      </c>
      <c r="N149" s="117">
        <f t="shared" si="44"/>
        <v>3.1484282711759368</v>
      </c>
      <c r="O149" s="8" t="s">
        <v>21</v>
      </c>
      <c r="P149" s="8" t="s">
        <v>21</v>
      </c>
      <c r="Q149" s="154" t="s">
        <v>45</v>
      </c>
    </row>
    <row r="150" spans="2:19" ht="24.95" customHeight="1" x14ac:dyDescent="0.25">
      <c r="B150" s="154" t="s">
        <v>46</v>
      </c>
      <c r="C150" s="8" t="s">
        <v>21</v>
      </c>
      <c r="D150" s="8" t="s">
        <v>21</v>
      </c>
      <c r="E150" s="177" t="s">
        <v>236</v>
      </c>
      <c r="F150" s="177" t="s">
        <v>236</v>
      </c>
      <c r="G150" s="151" t="s">
        <v>168</v>
      </c>
      <c r="H150" s="151" t="s">
        <v>168</v>
      </c>
      <c r="I150" s="8" t="s">
        <v>21</v>
      </c>
      <c r="J150" s="8" t="s">
        <v>21</v>
      </c>
      <c r="K150" s="151" t="s">
        <v>168</v>
      </c>
      <c r="L150" s="151" t="s">
        <v>168</v>
      </c>
      <c r="M150" s="23">
        <v>53.723451824170411</v>
      </c>
      <c r="N150" s="117">
        <f t="shared" si="44"/>
        <v>0.49892120994607547</v>
      </c>
      <c r="O150" s="8" t="s">
        <v>21</v>
      </c>
      <c r="P150" s="8" t="s">
        <v>21</v>
      </c>
      <c r="Q150" s="154" t="s">
        <v>47</v>
      </c>
    </row>
    <row r="151" spans="2:19" ht="24.95" customHeight="1" thickBot="1" x14ac:dyDescent="0.3">
      <c r="B151" s="178" t="s">
        <v>170</v>
      </c>
      <c r="C151" s="116" t="s">
        <v>21</v>
      </c>
      <c r="D151" s="116" t="s">
        <v>21</v>
      </c>
      <c r="E151" s="181" t="s">
        <v>236</v>
      </c>
      <c r="F151" s="181" t="s">
        <v>236</v>
      </c>
      <c r="G151" s="179" t="s">
        <v>168</v>
      </c>
      <c r="H151" s="179" t="s">
        <v>168</v>
      </c>
      <c r="I151" s="116" t="s">
        <v>21</v>
      </c>
      <c r="J151" s="116" t="s">
        <v>21</v>
      </c>
      <c r="K151" s="179" t="s">
        <v>168</v>
      </c>
      <c r="L151" s="179" t="s">
        <v>168</v>
      </c>
      <c r="M151" s="131">
        <v>56.797023136417373</v>
      </c>
      <c r="N151" s="126">
        <f t="shared" si="44"/>
        <v>0.52746498116503282</v>
      </c>
      <c r="O151" s="116" t="s">
        <v>21</v>
      </c>
      <c r="P151" s="116" t="s">
        <v>21</v>
      </c>
      <c r="Q151" s="155" t="s">
        <v>169</v>
      </c>
    </row>
    <row r="153" spans="2:19" s="35" customFormat="1" ht="21" x14ac:dyDescent="0.45">
      <c r="B153" s="396" t="s">
        <v>224</v>
      </c>
      <c r="C153" s="396"/>
      <c r="D153" s="396"/>
      <c r="E153" s="396"/>
      <c r="F153" s="396"/>
      <c r="G153" s="396"/>
      <c r="H153" s="396"/>
      <c r="I153" s="396"/>
      <c r="J153" s="396"/>
      <c r="K153" s="396"/>
      <c r="L153" s="396"/>
      <c r="M153" s="396"/>
      <c r="N153" s="396"/>
      <c r="O153" s="396"/>
      <c r="P153" s="396"/>
      <c r="Q153" s="396"/>
      <c r="R153" s="36"/>
      <c r="S153" s="36"/>
    </row>
    <row r="154" spans="2:19" s="35" customFormat="1" ht="36.75" customHeight="1" x14ac:dyDescent="0.3">
      <c r="B154" s="389" t="s">
        <v>225</v>
      </c>
      <c r="C154" s="389"/>
      <c r="D154" s="389"/>
      <c r="E154" s="389"/>
      <c r="F154" s="389"/>
      <c r="G154" s="389"/>
      <c r="H154" s="389"/>
      <c r="I154" s="389"/>
      <c r="J154" s="389"/>
      <c r="K154" s="389"/>
      <c r="L154" s="389"/>
      <c r="M154" s="389"/>
      <c r="N154" s="389"/>
      <c r="O154" s="389"/>
      <c r="P154" s="389"/>
      <c r="Q154" s="389"/>
      <c r="R154" s="36"/>
      <c r="S154" s="36"/>
    </row>
    <row r="155" spans="2:19" x14ac:dyDescent="0.25">
      <c r="B155" s="118"/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8"/>
      <c r="R155" s="1"/>
    </row>
    <row r="156" spans="2:19" ht="15.75" customHeight="1" x14ac:dyDescent="0.25">
      <c r="B156" s="8"/>
      <c r="C156" s="120"/>
      <c r="D156" s="120"/>
      <c r="E156" s="120"/>
      <c r="F156" s="383" t="s">
        <v>326</v>
      </c>
      <c r="G156" s="383"/>
      <c r="H156" s="383"/>
      <c r="I156" s="383"/>
      <c r="J156" s="383"/>
      <c r="K156" s="383"/>
      <c r="L156" s="383"/>
      <c r="M156" s="383"/>
      <c r="N156" s="120"/>
      <c r="O156" s="120"/>
      <c r="P156" s="120"/>
      <c r="Q156" s="121"/>
    </row>
    <row r="157" spans="2:19" ht="29.25" customHeight="1" x14ac:dyDescent="0.25">
      <c r="B157" s="379" t="s">
        <v>4</v>
      </c>
      <c r="C157" s="381" t="s">
        <v>5</v>
      </c>
      <c r="D157" s="381"/>
      <c r="E157" s="381" t="s">
        <v>6</v>
      </c>
      <c r="F157" s="381"/>
      <c r="G157" s="381" t="s">
        <v>7</v>
      </c>
      <c r="H157" s="381"/>
      <c r="I157" s="381" t="s">
        <v>8</v>
      </c>
      <c r="J157" s="381"/>
      <c r="K157" s="381" t="s">
        <v>9</v>
      </c>
      <c r="L157" s="381"/>
      <c r="M157" s="381" t="s">
        <v>10</v>
      </c>
      <c r="N157" s="381"/>
      <c r="O157" s="384" t="s">
        <v>11</v>
      </c>
      <c r="P157" s="384"/>
      <c r="Q157" s="380" t="s">
        <v>12</v>
      </c>
    </row>
    <row r="158" spans="2:19" ht="15.75" x14ac:dyDescent="0.25">
      <c r="B158" s="379"/>
      <c r="C158" s="382" t="s">
        <v>13</v>
      </c>
      <c r="D158" s="382"/>
      <c r="E158" s="382" t="s">
        <v>14</v>
      </c>
      <c r="F158" s="382"/>
      <c r="G158" s="382" t="s">
        <v>15</v>
      </c>
      <c r="H158" s="382"/>
      <c r="I158" s="382" t="s">
        <v>16</v>
      </c>
      <c r="J158" s="382"/>
      <c r="K158" s="382" t="s">
        <v>17</v>
      </c>
      <c r="L158" s="382"/>
      <c r="M158" s="382" t="s">
        <v>18</v>
      </c>
      <c r="N158" s="382"/>
      <c r="O158" s="385" t="s">
        <v>19</v>
      </c>
      <c r="P158" s="385"/>
      <c r="Q158" s="380"/>
    </row>
    <row r="159" spans="2:19" ht="22.5" x14ac:dyDescent="0.25">
      <c r="B159" s="379"/>
      <c r="C159" s="305" t="s">
        <v>153</v>
      </c>
      <c r="D159" s="306" t="s">
        <v>3</v>
      </c>
      <c r="E159" s="305" t="s">
        <v>153</v>
      </c>
      <c r="F159" s="306" t="s">
        <v>3</v>
      </c>
      <c r="G159" s="305" t="s">
        <v>153</v>
      </c>
      <c r="H159" s="306" t="s">
        <v>3</v>
      </c>
      <c r="I159" s="305" t="s">
        <v>153</v>
      </c>
      <c r="J159" s="306" t="s">
        <v>3</v>
      </c>
      <c r="K159" s="305" t="s">
        <v>153</v>
      </c>
      <c r="L159" s="306" t="s">
        <v>3</v>
      </c>
      <c r="M159" s="305" t="s">
        <v>153</v>
      </c>
      <c r="N159" s="306" t="s">
        <v>3</v>
      </c>
      <c r="O159" s="305" t="s">
        <v>153</v>
      </c>
      <c r="P159" s="306" t="s">
        <v>3</v>
      </c>
      <c r="Q159" s="380"/>
    </row>
    <row r="160" spans="2:19" ht="24.95" customHeight="1" x14ac:dyDescent="0.25">
      <c r="B160" s="86" t="s">
        <v>20</v>
      </c>
      <c r="C160" s="60" t="s">
        <v>21</v>
      </c>
      <c r="D160" s="60" t="s">
        <v>21</v>
      </c>
      <c r="E160" s="312" t="s">
        <v>236</v>
      </c>
      <c r="F160" s="313" t="s">
        <v>236</v>
      </c>
      <c r="G160" s="123">
        <f t="shared" ref="G160:N160" si="45">SUM(G161:G170)</f>
        <v>15829</v>
      </c>
      <c r="H160" s="124">
        <f t="shared" si="45"/>
        <v>100.00000000000001</v>
      </c>
      <c r="I160" s="60" t="s">
        <v>21</v>
      </c>
      <c r="J160" s="60" t="s">
        <v>21</v>
      </c>
      <c r="K160" s="123">
        <f t="shared" si="45"/>
        <v>1619</v>
      </c>
      <c r="L160" s="124">
        <f t="shared" si="45"/>
        <v>99.999999999999986</v>
      </c>
      <c r="M160" s="123">
        <f t="shared" si="45"/>
        <v>19943.493578813432</v>
      </c>
      <c r="N160" s="124">
        <f t="shared" si="45"/>
        <v>100</v>
      </c>
      <c r="O160" s="60" t="s">
        <v>21</v>
      </c>
      <c r="P160" s="60" t="s">
        <v>21</v>
      </c>
      <c r="Q160" s="138" t="s">
        <v>22</v>
      </c>
    </row>
    <row r="161" spans="2:17" ht="24.95" customHeight="1" x14ac:dyDescent="0.25">
      <c r="B161" s="154" t="s">
        <v>30</v>
      </c>
      <c r="C161" s="8" t="s">
        <v>21</v>
      </c>
      <c r="D161" s="8" t="s">
        <v>21</v>
      </c>
      <c r="E161" s="177" t="s">
        <v>236</v>
      </c>
      <c r="F161" s="177" t="s">
        <v>236</v>
      </c>
      <c r="G161" s="20">
        <f t="shared" ref="G161:G167" si="46">+G47-G104</f>
        <v>232</v>
      </c>
      <c r="H161" s="117">
        <f>+G161/$G$160*100</f>
        <v>1.4656642870680396</v>
      </c>
      <c r="I161" s="8" t="s">
        <v>21</v>
      </c>
      <c r="J161" s="8" t="s">
        <v>21</v>
      </c>
      <c r="K161" s="23">
        <v>0</v>
      </c>
      <c r="L161" s="117">
        <f>+K161/$K$160*100</f>
        <v>0</v>
      </c>
      <c r="M161" s="23">
        <v>732.66746874327168</v>
      </c>
      <c r="N161" s="117">
        <f>+M161/$M$160*100</f>
        <v>3.6737167730813529</v>
      </c>
      <c r="O161" s="8" t="s">
        <v>21</v>
      </c>
      <c r="P161" s="8" t="s">
        <v>21</v>
      </c>
      <c r="Q161" s="154" t="s">
        <v>31</v>
      </c>
    </row>
    <row r="162" spans="2:17" ht="24.95" customHeight="1" x14ac:dyDescent="0.25">
      <c r="B162" s="154" t="s">
        <v>32</v>
      </c>
      <c r="C162" s="8" t="s">
        <v>21</v>
      </c>
      <c r="D162" s="8" t="s">
        <v>21</v>
      </c>
      <c r="E162" s="177" t="s">
        <v>236</v>
      </c>
      <c r="F162" s="177" t="s">
        <v>236</v>
      </c>
      <c r="G162" s="20">
        <f t="shared" si="46"/>
        <v>2400</v>
      </c>
      <c r="H162" s="117">
        <f t="shared" ref="H162:H167" si="47">+G162/$G$160*100</f>
        <v>15.16204434897972</v>
      </c>
      <c r="I162" s="8" t="s">
        <v>21</v>
      </c>
      <c r="J162" s="8" t="s">
        <v>21</v>
      </c>
      <c r="K162" s="23">
        <v>683</v>
      </c>
      <c r="L162" s="117">
        <f t="shared" ref="L162:L166" si="48">+K162/$K$160*100</f>
        <v>42.186534898085235</v>
      </c>
      <c r="M162" s="23">
        <v>2719.0198683425433</v>
      </c>
      <c r="N162" s="117">
        <f t="shared" ref="N162:N169" si="49">+M162/$M$160*100</f>
        <v>13.633618691717277</v>
      </c>
      <c r="O162" s="8" t="s">
        <v>21</v>
      </c>
      <c r="P162" s="8" t="s">
        <v>21</v>
      </c>
      <c r="Q162" s="154" t="s">
        <v>33</v>
      </c>
    </row>
    <row r="163" spans="2:17" ht="24.95" customHeight="1" x14ac:dyDescent="0.25">
      <c r="B163" s="154" t="s">
        <v>34</v>
      </c>
      <c r="C163" s="8" t="s">
        <v>21</v>
      </c>
      <c r="D163" s="8" t="s">
        <v>21</v>
      </c>
      <c r="E163" s="177" t="s">
        <v>236</v>
      </c>
      <c r="F163" s="177" t="s">
        <v>236</v>
      </c>
      <c r="G163" s="20">
        <f t="shared" si="46"/>
        <v>4456</v>
      </c>
      <c r="H163" s="117">
        <f t="shared" si="47"/>
        <v>28.150862341272347</v>
      </c>
      <c r="I163" s="8" t="s">
        <v>21</v>
      </c>
      <c r="J163" s="8" t="s">
        <v>21</v>
      </c>
      <c r="K163" s="23">
        <v>337</v>
      </c>
      <c r="L163" s="117">
        <f t="shared" si="48"/>
        <v>20.815318097591106</v>
      </c>
      <c r="M163" s="23">
        <v>3545.9097877273243</v>
      </c>
      <c r="N163" s="117">
        <f t="shared" si="49"/>
        <v>17.779782532656416</v>
      </c>
      <c r="O163" s="8" t="s">
        <v>21</v>
      </c>
      <c r="P163" s="8" t="s">
        <v>21</v>
      </c>
      <c r="Q163" s="154" t="s">
        <v>35</v>
      </c>
    </row>
    <row r="164" spans="2:17" ht="24.95" customHeight="1" x14ac:dyDescent="0.25">
      <c r="B164" s="154" t="s">
        <v>36</v>
      </c>
      <c r="C164" s="8" t="s">
        <v>21</v>
      </c>
      <c r="D164" s="8" t="s">
        <v>21</v>
      </c>
      <c r="E164" s="177" t="s">
        <v>236</v>
      </c>
      <c r="F164" s="177" t="s">
        <v>236</v>
      </c>
      <c r="G164" s="20">
        <f t="shared" si="46"/>
        <v>3116</v>
      </c>
      <c r="H164" s="117">
        <f t="shared" si="47"/>
        <v>19.685387579758672</v>
      </c>
      <c r="I164" s="8" t="s">
        <v>21</v>
      </c>
      <c r="J164" s="8" t="s">
        <v>21</v>
      </c>
      <c r="K164" s="23">
        <v>449</v>
      </c>
      <c r="L164" s="117">
        <f t="shared" si="48"/>
        <v>27.733168622606545</v>
      </c>
      <c r="M164" s="23">
        <v>4324.4788593745552</v>
      </c>
      <c r="N164" s="117">
        <f t="shared" si="49"/>
        <v>21.683657591308766</v>
      </c>
      <c r="O164" s="8" t="s">
        <v>21</v>
      </c>
      <c r="P164" s="8" t="s">
        <v>21</v>
      </c>
      <c r="Q164" s="154" t="s">
        <v>37</v>
      </c>
    </row>
    <row r="165" spans="2:17" ht="24.95" customHeight="1" x14ac:dyDescent="0.25">
      <c r="B165" s="154" t="s">
        <v>38</v>
      </c>
      <c r="C165" s="8" t="s">
        <v>21</v>
      </c>
      <c r="D165" s="8" t="s">
        <v>21</v>
      </c>
      <c r="E165" s="177" t="s">
        <v>236</v>
      </c>
      <c r="F165" s="177" t="s">
        <v>236</v>
      </c>
      <c r="G165" s="20">
        <f t="shared" si="46"/>
        <v>2779</v>
      </c>
      <c r="H165" s="117">
        <f t="shared" si="47"/>
        <v>17.556383852422769</v>
      </c>
      <c r="I165" s="8" t="s">
        <v>21</v>
      </c>
      <c r="J165" s="8" t="s">
        <v>21</v>
      </c>
      <c r="K165" s="23">
        <v>60</v>
      </c>
      <c r="L165" s="117">
        <f t="shared" si="48"/>
        <v>3.7059913526868438</v>
      </c>
      <c r="M165" s="23">
        <v>4780.2006572817736</v>
      </c>
      <c r="N165" s="117">
        <f t="shared" si="49"/>
        <v>23.968722623201401</v>
      </c>
      <c r="O165" s="8" t="s">
        <v>21</v>
      </c>
      <c r="P165" s="8" t="s">
        <v>21</v>
      </c>
      <c r="Q165" s="154" t="s">
        <v>39</v>
      </c>
    </row>
    <row r="166" spans="2:17" ht="24.95" customHeight="1" x14ac:dyDescent="0.25">
      <c r="B166" s="154" t="s">
        <v>40</v>
      </c>
      <c r="C166" s="8" t="s">
        <v>21</v>
      </c>
      <c r="D166" s="8" t="s">
        <v>21</v>
      </c>
      <c r="E166" s="177" t="s">
        <v>236</v>
      </c>
      <c r="F166" s="177" t="s">
        <v>236</v>
      </c>
      <c r="G166" s="20">
        <f t="shared" si="46"/>
        <v>1447</v>
      </c>
      <c r="H166" s="117">
        <f t="shared" si="47"/>
        <v>9.1414492387390229</v>
      </c>
      <c r="I166" s="8" t="s">
        <v>21</v>
      </c>
      <c r="J166" s="8" t="s">
        <v>21</v>
      </c>
      <c r="K166" s="23">
        <v>90</v>
      </c>
      <c r="L166" s="117">
        <f t="shared" si="48"/>
        <v>5.5589870290302654</v>
      </c>
      <c r="M166" s="23">
        <v>2852.1072016138178</v>
      </c>
      <c r="N166" s="117">
        <f t="shared" si="49"/>
        <v>14.300940757158498</v>
      </c>
      <c r="O166" s="8" t="s">
        <v>21</v>
      </c>
      <c r="P166" s="8" t="s">
        <v>21</v>
      </c>
      <c r="Q166" s="154" t="s">
        <v>41</v>
      </c>
    </row>
    <row r="167" spans="2:17" ht="24.95" customHeight="1" x14ac:dyDescent="0.25">
      <c r="B167" s="154" t="s">
        <v>42</v>
      </c>
      <c r="C167" s="8" t="s">
        <v>21</v>
      </c>
      <c r="D167" s="8" t="s">
        <v>21</v>
      </c>
      <c r="E167" s="177" t="s">
        <v>236</v>
      </c>
      <c r="F167" s="177" t="s">
        <v>236</v>
      </c>
      <c r="G167" s="20">
        <f t="shared" si="46"/>
        <v>1399</v>
      </c>
      <c r="H167" s="117">
        <f t="shared" si="47"/>
        <v>8.8382083517594285</v>
      </c>
      <c r="I167" s="8" t="s">
        <v>21</v>
      </c>
      <c r="J167" s="8" t="s">
        <v>21</v>
      </c>
      <c r="K167" s="151" t="s">
        <v>168</v>
      </c>
      <c r="L167" s="151" t="s">
        <v>168</v>
      </c>
      <c r="M167" s="23">
        <v>865.49802100139618</v>
      </c>
      <c r="N167" s="117">
        <f t="shared" si="49"/>
        <v>4.339751295735069</v>
      </c>
      <c r="O167" s="8" t="s">
        <v>21</v>
      </c>
      <c r="P167" s="8" t="s">
        <v>21</v>
      </c>
      <c r="Q167" s="154" t="s">
        <v>43</v>
      </c>
    </row>
    <row r="168" spans="2:17" ht="24.95" customHeight="1" x14ac:dyDescent="0.25">
      <c r="B168" s="154" t="s">
        <v>44</v>
      </c>
      <c r="C168" s="8" t="s">
        <v>21</v>
      </c>
      <c r="D168" s="8" t="s">
        <v>21</v>
      </c>
      <c r="E168" s="177" t="s">
        <v>236</v>
      </c>
      <c r="F168" s="177" t="s">
        <v>236</v>
      </c>
      <c r="G168" s="151" t="s">
        <v>168</v>
      </c>
      <c r="H168" s="151" t="s">
        <v>168</v>
      </c>
      <c r="I168" s="8" t="s">
        <v>21</v>
      </c>
      <c r="J168" s="8" t="s">
        <v>21</v>
      </c>
      <c r="K168" s="151" t="s">
        <v>168</v>
      </c>
      <c r="L168" s="151" t="s">
        <v>168</v>
      </c>
      <c r="M168" s="151" t="s">
        <v>168</v>
      </c>
      <c r="N168" s="151" t="s">
        <v>168</v>
      </c>
      <c r="O168" s="8" t="s">
        <v>21</v>
      </c>
      <c r="P168" s="8" t="s">
        <v>21</v>
      </c>
      <c r="Q168" s="154" t="s">
        <v>45</v>
      </c>
    </row>
    <row r="169" spans="2:17" ht="24.95" customHeight="1" x14ac:dyDescent="0.25">
      <c r="B169" s="154" t="s">
        <v>46</v>
      </c>
      <c r="C169" s="8" t="s">
        <v>21</v>
      </c>
      <c r="D169" s="8" t="s">
        <v>21</v>
      </c>
      <c r="E169" s="177" t="s">
        <v>236</v>
      </c>
      <c r="F169" s="177" t="s">
        <v>236</v>
      </c>
      <c r="G169" s="151" t="s">
        <v>168</v>
      </c>
      <c r="H169" s="151" t="s">
        <v>168</v>
      </c>
      <c r="I169" s="8" t="s">
        <v>21</v>
      </c>
      <c r="J169" s="8" t="s">
        <v>21</v>
      </c>
      <c r="K169" s="151" t="s">
        <v>168</v>
      </c>
      <c r="L169" s="151" t="s">
        <v>168</v>
      </c>
      <c r="M169" s="23">
        <v>123.61171472875039</v>
      </c>
      <c r="N169" s="117">
        <f t="shared" si="49"/>
        <v>0.61980973514122328</v>
      </c>
      <c r="O169" s="8" t="s">
        <v>21</v>
      </c>
      <c r="P169" s="8" t="s">
        <v>21</v>
      </c>
      <c r="Q169" s="154" t="s">
        <v>47</v>
      </c>
    </row>
    <row r="170" spans="2:17" ht="24.95" customHeight="1" thickBot="1" x14ac:dyDescent="0.3">
      <c r="B170" s="178" t="s">
        <v>170</v>
      </c>
      <c r="C170" s="116" t="s">
        <v>21</v>
      </c>
      <c r="D170" s="116" t="s">
        <v>21</v>
      </c>
      <c r="E170" s="181" t="s">
        <v>236</v>
      </c>
      <c r="F170" s="181" t="s">
        <v>236</v>
      </c>
      <c r="G170" s="179" t="s">
        <v>168</v>
      </c>
      <c r="H170" s="179" t="s">
        <v>168</v>
      </c>
      <c r="I170" s="116" t="s">
        <v>21</v>
      </c>
      <c r="J170" s="116" t="s">
        <v>21</v>
      </c>
      <c r="K170" s="179" t="s">
        <v>168</v>
      </c>
      <c r="L170" s="179" t="s">
        <v>168</v>
      </c>
      <c r="M170" s="179" t="s">
        <v>168</v>
      </c>
      <c r="N170" s="179" t="s">
        <v>168</v>
      </c>
      <c r="O170" s="116" t="s">
        <v>21</v>
      </c>
      <c r="P170" s="116" t="s">
        <v>21</v>
      </c>
      <c r="Q170" s="180" t="s">
        <v>169</v>
      </c>
    </row>
  </sheetData>
  <mergeCells count="171">
    <mergeCell ref="C158:D158"/>
    <mergeCell ref="E158:F158"/>
    <mergeCell ref="G158:H158"/>
    <mergeCell ref="I158:J158"/>
    <mergeCell ref="K158:L158"/>
    <mergeCell ref="M158:N158"/>
    <mergeCell ref="O158:P158"/>
    <mergeCell ref="B157:B159"/>
    <mergeCell ref="Q157:Q159"/>
    <mergeCell ref="B153:Q153"/>
    <mergeCell ref="B154:Q154"/>
    <mergeCell ref="C157:D157"/>
    <mergeCell ref="E157:F157"/>
    <mergeCell ref="G157:H157"/>
    <mergeCell ref="I157:J157"/>
    <mergeCell ref="K157:L157"/>
    <mergeCell ref="M157:N157"/>
    <mergeCell ref="O157:P157"/>
    <mergeCell ref="F156:M156"/>
    <mergeCell ref="C139:D139"/>
    <mergeCell ref="E139:F139"/>
    <mergeCell ref="G139:H139"/>
    <mergeCell ref="I139:J139"/>
    <mergeCell ref="K139:L139"/>
    <mergeCell ref="M139:N139"/>
    <mergeCell ref="O139:P139"/>
    <mergeCell ref="Q138:Q140"/>
    <mergeCell ref="B138:B140"/>
    <mergeCell ref="B134:Q134"/>
    <mergeCell ref="B135:Q135"/>
    <mergeCell ref="C138:D138"/>
    <mergeCell ref="E138:F138"/>
    <mergeCell ref="G138:H138"/>
    <mergeCell ref="I138:J138"/>
    <mergeCell ref="K138:L138"/>
    <mergeCell ref="M138:N138"/>
    <mergeCell ref="O138:P138"/>
    <mergeCell ref="F137:M137"/>
    <mergeCell ref="C120:D120"/>
    <mergeCell ref="E120:F120"/>
    <mergeCell ref="G120:H120"/>
    <mergeCell ref="I120:J120"/>
    <mergeCell ref="K120:L120"/>
    <mergeCell ref="M120:N120"/>
    <mergeCell ref="O120:P120"/>
    <mergeCell ref="Q119:Q121"/>
    <mergeCell ref="B119:B121"/>
    <mergeCell ref="B115:Q115"/>
    <mergeCell ref="B116:Q116"/>
    <mergeCell ref="G118:L118"/>
    <mergeCell ref="C119:D119"/>
    <mergeCell ref="E119:F119"/>
    <mergeCell ref="G119:H119"/>
    <mergeCell ref="I119:J119"/>
    <mergeCell ref="K119:L119"/>
    <mergeCell ref="M119:N119"/>
    <mergeCell ref="O119:P119"/>
    <mergeCell ref="C101:D101"/>
    <mergeCell ref="E101:F101"/>
    <mergeCell ref="G101:H101"/>
    <mergeCell ref="I101:J101"/>
    <mergeCell ref="K101:L101"/>
    <mergeCell ref="M101:N101"/>
    <mergeCell ref="O101:P101"/>
    <mergeCell ref="Q100:Q102"/>
    <mergeCell ref="B100:B102"/>
    <mergeCell ref="B96:Q96"/>
    <mergeCell ref="B97:Q97"/>
    <mergeCell ref="G99:L99"/>
    <mergeCell ref="C100:D100"/>
    <mergeCell ref="E100:F100"/>
    <mergeCell ref="G100:H100"/>
    <mergeCell ref="I100:J100"/>
    <mergeCell ref="K100:L100"/>
    <mergeCell ref="M100:N100"/>
    <mergeCell ref="O100:P100"/>
    <mergeCell ref="C82:D82"/>
    <mergeCell ref="E82:F82"/>
    <mergeCell ref="G82:H82"/>
    <mergeCell ref="I82:J82"/>
    <mergeCell ref="K82:L82"/>
    <mergeCell ref="M82:N82"/>
    <mergeCell ref="O82:P82"/>
    <mergeCell ref="Q81:Q83"/>
    <mergeCell ref="B81:B83"/>
    <mergeCell ref="B77:Q77"/>
    <mergeCell ref="B78:Q78"/>
    <mergeCell ref="G80:L80"/>
    <mergeCell ref="C81:D81"/>
    <mergeCell ref="E81:F81"/>
    <mergeCell ref="G81:H81"/>
    <mergeCell ref="I81:J81"/>
    <mergeCell ref="K81:L81"/>
    <mergeCell ref="M81:N81"/>
    <mergeCell ref="O81:P81"/>
    <mergeCell ref="C63:D63"/>
    <mergeCell ref="E63:F63"/>
    <mergeCell ref="G63:H63"/>
    <mergeCell ref="I63:J63"/>
    <mergeCell ref="K63:L63"/>
    <mergeCell ref="M63:N63"/>
    <mergeCell ref="O63:P63"/>
    <mergeCell ref="Q62:Q64"/>
    <mergeCell ref="B62:B64"/>
    <mergeCell ref="B58:Q58"/>
    <mergeCell ref="B59:Q59"/>
    <mergeCell ref="C62:D62"/>
    <mergeCell ref="E62:F62"/>
    <mergeCell ref="G62:H62"/>
    <mergeCell ref="I62:J62"/>
    <mergeCell ref="K62:L62"/>
    <mergeCell ref="M62:N62"/>
    <mergeCell ref="O62:P62"/>
    <mergeCell ref="G61:L61"/>
    <mergeCell ref="C44:D44"/>
    <mergeCell ref="E44:F44"/>
    <mergeCell ref="G44:H44"/>
    <mergeCell ref="I44:J44"/>
    <mergeCell ref="K44:L44"/>
    <mergeCell ref="M44:N44"/>
    <mergeCell ref="O44:P44"/>
    <mergeCell ref="Q43:Q45"/>
    <mergeCell ref="B43:B45"/>
    <mergeCell ref="B39:Q39"/>
    <mergeCell ref="B40:Q40"/>
    <mergeCell ref="G42:L42"/>
    <mergeCell ref="C43:D43"/>
    <mergeCell ref="E43:F43"/>
    <mergeCell ref="G43:H43"/>
    <mergeCell ref="I43:J43"/>
    <mergeCell ref="K43:L43"/>
    <mergeCell ref="M43:N43"/>
    <mergeCell ref="O43:P43"/>
    <mergeCell ref="C25:D25"/>
    <mergeCell ref="E25:F25"/>
    <mergeCell ref="G25:H25"/>
    <mergeCell ref="I25:J25"/>
    <mergeCell ref="K25:L25"/>
    <mergeCell ref="M25:N25"/>
    <mergeCell ref="O25:P25"/>
    <mergeCell ref="B24:B26"/>
    <mergeCell ref="Q24:Q26"/>
    <mergeCell ref="B20:Q20"/>
    <mergeCell ref="B21:Q21"/>
    <mergeCell ref="G23:L23"/>
    <mergeCell ref="C24:D24"/>
    <mergeCell ref="E24:F24"/>
    <mergeCell ref="G24:H24"/>
    <mergeCell ref="I24:J24"/>
    <mergeCell ref="K24:L24"/>
    <mergeCell ref="M24:N24"/>
    <mergeCell ref="O24:P24"/>
    <mergeCell ref="C6:D6"/>
    <mergeCell ref="E6:F6"/>
    <mergeCell ref="G6:H6"/>
    <mergeCell ref="I6:J6"/>
    <mergeCell ref="K6:L6"/>
    <mergeCell ref="M6:N6"/>
    <mergeCell ref="O6:P6"/>
    <mergeCell ref="B1:Q1"/>
    <mergeCell ref="B2:Q2"/>
    <mergeCell ref="C5:D5"/>
    <mergeCell ref="E5:F5"/>
    <mergeCell ref="G5:H5"/>
    <mergeCell ref="I5:J5"/>
    <mergeCell ref="K5:L5"/>
    <mergeCell ref="M5:N5"/>
    <mergeCell ref="O5:P5"/>
    <mergeCell ref="Q5:Q7"/>
    <mergeCell ref="B5:B7"/>
    <mergeCell ref="G4:L4"/>
  </mergeCells>
  <printOptions horizontalCentered="1"/>
  <pageMargins left="0.7" right="0.7" top="0.75" bottom="0.75" header="0.3" footer="0.3"/>
  <pageSetup paperSize="9" orientation="landscape" horizontalDpi="300" verticalDpi="300" r:id="rId1"/>
  <rowBreaks count="8" manualBreakCount="8">
    <brk id="19" min="1" max="16" man="1"/>
    <brk id="38" min="1" max="16" man="1"/>
    <brk id="57" min="1" max="16" man="1"/>
    <brk id="76" min="1" max="16" man="1"/>
    <brk id="95" min="1" max="16" man="1"/>
    <brk id="114" min="1" max="16" man="1"/>
    <brk id="133" min="1" max="16" man="1"/>
    <brk id="152" min="1" max="16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65"/>
  <sheetViews>
    <sheetView rightToLeft="1" view="pageBreakPreview" zoomScale="90" zoomScaleNormal="100" zoomScaleSheetLayoutView="90" workbookViewId="0">
      <selection activeCell="L34" sqref="L34"/>
    </sheetView>
  </sheetViews>
  <sheetFormatPr defaultRowHeight="15" x14ac:dyDescent="0.25"/>
  <cols>
    <col min="1" max="1" width="2.5703125" customWidth="1"/>
    <col min="2" max="2" width="15.28515625" customWidth="1"/>
    <col min="3" max="3" width="6.140625" style="18" customWidth="1"/>
    <col min="4" max="4" width="4.7109375" style="18" customWidth="1"/>
    <col min="5" max="5" width="7" style="18" customWidth="1"/>
    <col min="6" max="6" width="6.85546875" style="18" customWidth="1"/>
    <col min="7" max="7" width="9.7109375" style="18" customWidth="1"/>
    <col min="8" max="8" width="7" style="18" bestFit="1" customWidth="1"/>
    <col min="9" max="9" width="7" style="18" customWidth="1"/>
    <col min="10" max="10" width="5.42578125" style="18" customWidth="1"/>
    <col min="11" max="11" width="7.85546875" style="18" customWidth="1"/>
    <col min="12" max="12" width="7.5703125" style="18" customWidth="1"/>
    <col min="13" max="13" width="10.7109375" style="18" bestFit="1" customWidth="1"/>
    <col min="14" max="14" width="7" style="18" bestFit="1" customWidth="1"/>
    <col min="15" max="15" width="6.140625" style="18" customWidth="1"/>
    <col min="16" max="16" width="6.42578125" style="18" customWidth="1"/>
    <col min="17" max="17" width="15" customWidth="1"/>
    <col min="18" max="18" width="14.5703125" customWidth="1"/>
  </cols>
  <sheetData>
    <row r="1" spans="2:19" s="35" customFormat="1" ht="42" customHeight="1" x14ac:dyDescent="0.45">
      <c r="B1" s="388" t="s">
        <v>227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  <c r="R1" s="36"/>
      <c r="S1" s="36"/>
    </row>
    <row r="2" spans="2:19" s="35" customFormat="1" ht="18.75" x14ac:dyDescent="0.3">
      <c r="B2" s="389" t="s">
        <v>228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  <c r="R2" s="36"/>
      <c r="S2" s="36"/>
    </row>
    <row r="3" spans="2:19" x14ac:dyDescent="0.25">
      <c r="B3" s="118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8"/>
      <c r="R3" s="1"/>
    </row>
    <row r="4" spans="2:19" ht="20.25" x14ac:dyDescent="0.25">
      <c r="B4" s="8"/>
      <c r="C4" s="120"/>
      <c r="D4" s="120"/>
      <c r="E4" s="120"/>
      <c r="F4" s="120"/>
      <c r="G4" s="351" t="s">
        <v>285</v>
      </c>
      <c r="H4" s="351"/>
      <c r="I4" s="351"/>
      <c r="J4" s="351"/>
      <c r="K4" s="351"/>
      <c r="L4" s="351"/>
      <c r="M4" s="120"/>
      <c r="N4" s="120"/>
      <c r="O4" s="120"/>
      <c r="P4" s="120"/>
      <c r="Q4" s="121"/>
    </row>
    <row r="5" spans="2:19" ht="29.25" customHeight="1" x14ac:dyDescent="0.25">
      <c r="B5" s="379" t="s">
        <v>4</v>
      </c>
      <c r="C5" s="381" t="s">
        <v>5</v>
      </c>
      <c r="D5" s="381"/>
      <c r="E5" s="381" t="s">
        <v>6</v>
      </c>
      <c r="F5" s="381"/>
      <c r="G5" s="381" t="s">
        <v>7</v>
      </c>
      <c r="H5" s="381"/>
      <c r="I5" s="381" t="s">
        <v>8</v>
      </c>
      <c r="J5" s="381"/>
      <c r="K5" s="381" t="s">
        <v>9</v>
      </c>
      <c r="L5" s="381"/>
      <c r="M5" s="381" t="s">
        <v>10</v>
      </c>
      <c r="N5" s="381"/>
      <c r="O5" s="384" t="s">
        <v>11</v>
      </c>
      <c r="P5" s="384"/>
      <c r="Q5" s="380" t="s">
        <v>12</v>
      </c>
    </row>
    <row r="6" spans="2:19" ht="15.75" x14ac:dyDescent="0.25">
      <c r="B6" s="379"/>
      <c r="C6" s="382" t="s">
        <v>13</v>
      </c>
      <c r="D6" s="382"/>
      <c r="E6" s="382" t="s">
        <v>14</v>
      </c>
      <c r="F6" s="382"/>
      <c r="G6" s="382" t="s">
        <v>15</v>
      </c>
      <c r="H6" s="382"/>
      <c r="I6" s="382" t="s">
        <v>16</v>
      </c>
      <c r="J6" s="382"/>
      <c r="K6" s="382" t="s">
        <v>17</v>
      </c>
      <c r="L6" s="382"/>
      <c r="M6" s="382" t="s">
        <v>18</v>
      </c>
      <c r="N6" s="382"/>
      <c r="O6" s="385" t="s">
        <v>19</v>
      </c>
      <c r="P6" s="385"/>
      <c r="Q6" s="380"/>
    </row>
    <row r="7" spans="2:19" ht="22.5" x14ac:dyDescent="0.25">
      <c r="B7" s="379"/>
      <c r="C7" s="305" t="s">
        <v>153</v>
      </c>
      <c r="D7" s="306" t="s">
        <v>3</v>
      </c>
      <c r="E7" s="305" t="s">
        <v>153</v>
      </c>
      <c r="F7" s="306" t="s">
        <v>3</v>
      </c>
      <c r="G7" s="305" t="s">
        <v>153</v>
      </c>
      <c r="H7" s="306" t="s">
        <v>3</v>
      </c>
      <c r="I7" s="305" t="s">
        <v>153</v>
      </c>
      <c r="J7" s="306" t="s">
        <v>3</v>
      </c>
      <c r="K7" s="305" t="s">
        <v>153</v>
      </c>
      <c r="L7" s="306" t="s">
        <v>3</v>
      </c>
      <c r="M7" s="305" t="s">
        <v>153</v>
      </c>
      <c r="N7" s="306" t="s">
        <v>3</v>
      </c>
      <c r="O7" s="305" t="s">
        <v>153</v>
      </c>
      <c r="P7" s="306" t="s">
        <v>3</v>
      </c>
      <c r="Q7" s="380"/>
    </row>
    <row r="8" spans="2:19" ht="24.95" customHeight="1" x14ac:dyDescent="0.25">
      <c r="B8" s="86" t="s">
        <v>20</v>
      </c>
      <c r="C8" s="60" t="s">
        <v>21</v>
      </c>
      <c r="D8" s="60" t="s">
        <v>21</v>
      </c>
      <c r="E8" s="123">
        <f>SUM(E9:E17)</f>
        <v>6946</v>
      </c>
      <c r="F8" s="124">
        <f>SUM(F9:F17)</f>
        <v>99.999999999999986</v>
      </c>
      <c r="G8" s="123">
        <f>SUM(G9:G17)</f>
        <v>680176</v>
      </c>
      <c r="H8" s="124">
        <f>SUM(H9:H17)</f>
        <v>99.999999999999986</v>
      </c>
      <c r="I8" s="60" t="s">
        <v>21</v>
      </c>
      <c r="J8" s="60" t="s">
        <v>21</v>
      </c>
      <c r="K8" s="123">
        <f>SUM(K9:K17)</f>
        <v>3189</v>
      </c>
      <c r="L8" s="124">
        <f>SUM(L9:L17)</f>
        <v>100</v>
      </c>
      <c r="M8" s="123">
        <f>SUM(M9:M17)</f>
        <v>48078.788174021523</v>
      </c>
      <c r="N8" s="124">
        <f>SUM(N9:N17)</f>
        <v>100.00000000000001</v>
      </c>
      <c r="O8" s="60" t="s">
        <v>21</v>
      </c>
      <c r="P8" s="60" t="s">
        <v>21</v>
      </c>
      <c r="Q8" s="138" t="s">
        <v>22</v>
      </c>
    </row>
    <row r="9" spans="2:19" ht="24.95" customHeight="1" x14ac:dyDescent="0.25">
      <c r="B9" s="203" t="s">
        <v>51</v>
      </c>
      <c r="C9" s="8" t="s">
        <v>21</v>
      </c>
      <c r="D9" s="8" t="s">
        <v>21</v>
      </c>
      <c r="E9" s="20">
        <v>34.506656913253259</v>
      </c>
      <c r="F9" s="117">
        <f>+E9/$E$8*100</f>
        <v>0.49678457980497065</v>
      </c>
      <c r="G9" s="132">
        <v>688</v>
      </c>
      <c r="H9" s="117">
        <f t="shared" ref="H9:H16" si="0">+G9/$G$8*100</f>
        <v>0.10115029051304368</v>
      </c>
      <c r="I9" s="8" t="s">
        <v>21</v>
      </c>
      <c r="J9" s="8" t="s">
        <v>21</v>
      </c>
      <c r="K9" s="172">
        <v>0</v>
      </c>
      <c r="L9" s="172">
        <v>0</v>
      </c>
      <c r="M9" s="23">
        <v>78.924864074664868</v>
      </c>
      <c r="N9" s="117">
        <f>+M9/$M$8*100</f>
        <v>0.16415734895188239</v>
      </c>
      <c r="O9" s="8" t="s">
        <v>21</v>
      </c>
      <c r="P9" s="8" t="s">
        <v>21</v>
      </c>
      <c r="Q9" s="196" t="s">
        <v>52</v>
      </c>
    </row>
    <row r="10" spans="2:19" ht="24.95" customHeight="1" x14ac:dyDescent="0.25">
      <c r="B10" s="203" t="s">
        <v>53</v>
      </c>
      <c r="C10" s="8" t="s">
        <v>21</v>
      </c>
      <c r="D10" s="8" t="s">
        <v>21</v>
      </c>
      <c r="E10" s="20">
        <v>102.92016084787942</v>
      </c>
      <c r="F10" s="117">
        <f t="shared" ref="F10:F17" si="1">+E10/$E$8*100</f>
        <v>1.4817184112853357</v>
      </c>
      <c r="G10" s="132">
        <v>1775</v>
      </c>
      <c r="H10" s="117">
        <f t="shared" si="0"/>
        <v>0.26096186869280891</v>
      </c>
      <c r="I10" s="8" t="s">
        <v>21</v>
      </c>
      <c r="J10" s="8" t="s">
        <v>21</v>
      </c>
      <c r="K10" s="172">
        <v>0</v>
      </c>
      <c r="L10" s="172">
        <v>0</v>
      </c>
      <c r="M10" s="23">
        <v>60.736494232984128</v>
      </c>
      <c r="N10" s="117">
        <f t="shared" ref="N10:N16" si="2">+M10/$M$8*100</f>
        <v>0.12632700727220483</v>
      </c>
      <c r="O10" s="8" t="s">
        <v>21</v>
      </c>
      <c r="P10" s="8" t="s">
        <v>21</v>
      </c>
      <c r="Q10" s="196" t="s">
        <v>54</v>
      </c>
    </row>
    <row r="11" spans="2:19" ht="24.95" customHeight="1" x14ac:dyDescent="0.25">
      <c r="B11" s="203" t="s">
        <v>55</v>
      </c>
      <c r="C11" s="8" t="s">
        <v>21</v>
      </c>
      <c r="D11" s="8" t="s">
        <v>21</v>
      </c>
      <c r="E11" s="20">
        <v>59.040528353158862</v>
      </c>
      <c r="F11" s="117">
        <f t="shared" si="1"/>
        <v>0.84999320980649107</v>
      </c>
      <c r="G11" s="132">
        <v>15905</v>
      </c>
      <c r="H11" s="117">
        <f t="shared" si="0"/>
        <v>2.3383653642586624</v>
      </c>
      <c r="I11" s="8" t="s">
        <v>21</v>
      </c>
      <c r="J11" s="8" t="s">
        <v>21</v>
      </c>
      <c r="K11" s="23">
        <v>203</v>
      </c>
      <c r="L11" s="209">
        <f>+K11/$K$8*100</f>
        <v>6.36563185951709</v>
      </c>
      <c r="M11" s="23">
        <v>1120.5978460450269</v>
      </c>
      <c r="N11" s="117">
        <f t="shared" si="2"/>
        <v>2.3307531004920818</v>
      </c>
      <c r="O11" s="8" t="s">
        <v>21</v>
      </c>
      <c r="P11" s="8" t="s">
        <v>21</v>
      </c>
      <c r="Q11" s="196" t="s">
        <v>56</v>
      </c>
    </row>
    <row r="12" spans="2:19" ht="24.95" customHeight="1" x14ac:dyDescent="0.25">
      <c r="B12" s="203" t="s">
        <v>57</v>
      </c>
      <c r="C12" s="8" t="s">
        <v>21</v>
      </c>
      <c r="D12" s="8" t="s">
        <v>21</v>
      </c>
      <c r="E12" s="20">
        <v>287.43428023494414</v>
      </c>
      <c r="F12" s="117">
        <f t="shared" si="1"/>
        <v>4.1381266950035149</v>
      </c>
      <c r="G12" s="132">
        <v>34457</v>
      </c>
      <c r="H12" s="117">
        <f t="shared" si="0"/>
        <v>5.0658947096045726</v>
      </c>
      <c r="I12" s="8" t="s">
        <v>21</v>
      </c>
      <c r="J12" s="8" t="s">
        <v>21</v>
      </c>
      <c r="K12" s="23">
        <v>398</v>
      </c>
      <c r="L12" s="209">
        <f t="shared" ref="L12:L15" si="3">+K12/$K$8*100</f>
        <v>12.480401379742865</v>
      </c>
      <c r="M12" s="23">
        <v>11420.948853938819</v>
      </c>
      <c r="N12" s="117">
        <f t="shared" si="2"/>
        <v>23.754652077753313</v>
      </c>
      <c r="O12" s="8" t="s">
        <v>21</v>
      </c>
      <c r="P12" s="8" t="s">
        <v>21</v>
      </c>
      <c r="Q12" s="196" t="s">
        <v>58</v>
      </c>
    </row>
    <row r="13" spans="2:19" ht="24.95" customHeight="1" x14ac:dyDescent="0.25">
      <c r="B13" s="203" t="s">
        <v>59</v>
      </c>
      <c r="C13" s="8" t="s">
        <v>21</v>
      </c>
      <c r="D13" s="8" t="s">
        <v>21</v>
      </c>
      <c r="E13" s="20">
        <v>1149.3459307197058</v>
      </c>
      <c r="F13" s="117">
        <f t="shared" si="1"/>
        <v>16.546874902385632</v>
      </c>
      <c r="G13" s="132">
        <v>191610</v>
      </c>
      <c r="H13" s="117">
        <f t="shared" si="0"/>
        <v>28.170649949424853</v>
      </c>
      <c r="I13" s="8" t="s">
        <v>21</v>
      </c>
      <c r="J13" s="8" t="s">
        <v>21</v>
      </c>
      <c r="K13" s="23">
        <v>851</v>
      </c>
      <c r="L13" s="209">
        <f t="shared" si="3"/>
        <v>26.685481342113516</v>
      </c>
      <c r="M13" s="23">
        <v>11721.949597253817</v>
      </c>
      <c r="N13" s="117">
        <f t="shared" si="2"/>
        <v>24.380709336570913</v>
      </c>
      <c r="O13" s="8" t="s">
        <v>21</v>
      </c>
      <c r="P13" s="8" t="s">
        <v>21</v>
      </c>
      <c r="Q13" s="196" t="s">
        <v>268</v>
      </c>
    </row>
    <row r="14" spans="2:19" ht="24.95" customHeight="1" x14ac:dyDescent="0.25">
      <c r="B14" s="203" t="s">
        <v>60</v>
      </c>
      <c r="C14" s="8" t="s">
        <v>21</v>
      </c>
      <c r="D14" s="8" t="s">
        <v>21</v>
      </c>
      <c r="E14" s="20">
        <v>1378.8580370745599</v>
      </c>
      <c r="F14" s="117">
        <f t="shared" si="1"/>
        <v>19.851109085438523</v>
      </c>
      <c r="G14" s="132">
        <v>51048</v>
      </c>
      <c r="H14" s="117">
        <f t="shared" si="0"/>
        <v>7.5051163228340902</v>
      </c>
      <c r="I14" s="8" t="s">
        <v>21</v>
      </c>
      <c r="J14" s="8" t="s">
        <v>21</v>
      </c>
      <c r="K14" s="23">
        <v>173</v>
      </c>
      <c r="L14" s="209">
        <f t="shared" si="3"/>
        <v>5.4248980871746628</v>
      </c>
      <c r="M14" s="23">
        <v>5765.2368681633889</v>
      </c>
      <c r="N14" s="117">
        <f t="shared" si="2"/>
        <v>11.991227497864697</v>
      </c>
      <c r="O14" s="8" t="s">
        <v>21</v>
      </c>
      <c r="P14" s="8" t="s">
        <v>21</v>
      </c>
      <c r="Q14" s="196" t="s">
        <v>61</v>
      </c>
    </row>
    <row r="15" spans="2:19" ht="24.95" customHeight="1" x14ac:dyDescent="0.25">
      <c r="B15" s="203" t="s">
        <v>62</v>
      </c>
      <c r="C15" s="8" t="s">
        <v>21</v>
      </c>
      <c r="D15" s="8" t="s">
        <v>21</v>
      </c>
      <c r="E15" s="20">
        <v>3917.3942907764185</v>
      </c>
      <c r="F15" s="117">
        <f t="shared" si="1"/>
        <v>56.397844669974347</v>
      </c>
      <c r="G15" s="132">
        <v>378074</v>
      </c>
      <c r="H15" s="117">
        <f t="shared" si="0"/>
        <v>55.584731010797206</v>
      </c>
      <c r="I15" s="8" t="s">
        <v>21</v>
      </c>
      <c r="J15" s="8" t="s">
        <v>21</v>
      </c>
      <c r="K15" s="23">
        <v>1564</v>
      </c>
      <c r="L15" s="209">
        <f t="shared" si="3"/>
        <v>49.043587331451867</v>
      </c>
      <c r="M15" s="23">
        <v>17310.263323176812</v>
      </c>
      <c r="N15" s="117">
        <f t="shared" si="2"/>
        <v>36.003950974226278</v>
      </c>
      <c r="O15" s="8" t="s">
        <v>21</v>
      </c>
      <c r="P15" s="8" t="s">
        <v>21</v>
      </c>
      <c r="Q15" s="196" t="s">
        <v>269</v>
      </c>
    </row>
    <row r="16" spans="2:19" ht="24.95" customHeight="1" x14ac:dyDescent="0.25">
      <c r="B16" s="203" t="s">
        <v>63</v>
      </c>
      <c r="C16" s="8" t="s">
        <v>21</v>
      </c>
      <c r="D16" s="8" t="s">
        <v>21</v>
      </c>
      <c r="E16" s="20">
        <v>15.440094734199782</v>
      </c>
      <c r="F16" s="117">
        <f t="shared" si="1"/>
        <v>0.22228757175640343</v>
      </c>
      <c r="G16" s="132">
        <v>6619</v>
      </c>
      <c r="H16" s="117">
        <f t="shared" si="0"/>
        <v>0.97313048387476175</v>
      </c>
      <c r="I16" s="8" t="s">
        <v>21</v>
      </c>
      <c r="J16" s="8" t="s">
        <v>21</v>
      </c>
      <c r="K16" s="172">
        <v>0</v>
      </c>
      <c r="L16" s="172">
        <v>0</v>
      </c>
      <c r="M16" s="23">
        <v>600.1303271360116</v>
      </c>
      <c r="N16" s="117">
        <f t="shared" si="2"/>
        <v>1.2482226568686288</v>
      </c>
      <c r="O16" s="8" t="s">
        <v>21</v>
      </c>
      <c r="P16" s="8" t="s">
        <v>21</v>
      </c>
      <c r="Q16" s="196" t="s">
        <v>270</v>
      </c>
    </row>
    <row r="17" spans="2:19" ht="24.95" customHeight="1" thickBot="1" x14ac:dyDescent="0.3">
      <c r="B17" s="206" t="s">
        <v>64</v>
      </c>
      <c r="C17" s="116" t="s">
        <v>21</v>
      </c>
      <c r="D17" s="116" t="s">
        <v>21</v>
      </c>
      <c r="E17" s="115">
        <v>1.0600203458799593</v>
      </c>
      <c r="F17" s="126">
        <f t="shared" si="1"/>
        <v>1.5260874544773385E-2</v>
      </c>
      <c r="G17" s="173">
        <v>0</v>
      </c>
      <c r="H17" s="173">
        <v>0</v>
      </c>
      <c r="I17" s="116" t="s">
        <v>21</v>
      </c>
      <c r="J17" s="116" t="s">
        <v>21</v>
      </c>
      <c r="K17" s="173">
        <v>0</v>
      </c>
      <c r="L17" s="173">
        <v>0</v>
      </c>
      <c r="M17" s="173">
        <v>0</v>
      </c>
      <c r="N17" s="173">
        <v>0</v>
      </c>
      <c r="O17" s="116" t="s">
        <v>21</v>
      </c>
      <c r="P17" s="116" t="s">
        <v>21</v>
      </c>
      <c r="Q17" s="208" t="s">
        <v>65</v>
      </c>
    </row>
    <row r="18" spans="2:19" x14ac:dyDescent="0.25">
      <c r="B18" s="128"/>
      <c r="C18" s="8"/>
      <c r="D18" s="8"/>
      <c r="E18" s="20"/>
      <c r="F18" s="20"/>
      <c r="G18" s="20"/>
      <c r="H18" s="117"/>
      <c r="I18" s="20"/>
      <c r="J18" s="20"/>
      <c r="K18" s="23"/>
      <c r="L18" s="23"/>
      <c r="M18" s="23"/>
      <c r="N18" s="23"/>
      <c r="O18" s="8"/>
      <c r="P18" s="8"/>
      <c r="Q18" s="122"/>
    </row>
    <row r="19" spans="2:19" s="134" customFormat="1" ht="41.25" customHeight="1" x14ac:dyDescent="0.3">
      <c r="B19" s="374" t="s">
        <v>229</v>
      </c>
      <c r="C19" s="374"/>
      <c r="D19" s="374"/>
      <c r="E19" s="374"/>
      <c r="F19" s="374"/>
      <c r="G19" s="374"/>
      <c r="H19" s="374"/>
      <c r="I19" s="374"/>
      <c r="J19" s="374"/>
      <c r="K19" s="374"/>
      <c r="L19" s="374"/>
      <c r="M19" s="374"/>
      <c r="N19" s="374"/>
      <c r="O19" s="374"/>
      <c r="P19" s="374"/>
      <c r="Q19" s="374"/>
      <c r="R19" s="133"/>
      <c r="S19" s="133"/>
    </row>
    <row r="20" spans="2:19" s="134" customFormat="1" ht="35.25" customHeight="1" x14ac:dyDescent="0.3">
      <c r="B20" s="373" t="s">
        <v>230</v>
      </c>
      <c r="C20" s="373"/>
      <c r="D20" s="373"/>
      <c r="E20" s="373"/>
      <c r="F20" s="373"/>
      <c r="G20" s="373"/>
      <c r="H20" s="373"/>
      <c r="I20" s="373"/>
      <c r="J20" s="373"/>
      <c r="K20" s="373"/>
      <c r="L20" s="373"/>
      <c r="M20" s="373"/>
      <c r="N20" s="373"/>
      <c r="O20" s="373"/>
      <c r="P20" s="373"/>
      <c r="Q20" s="373"/>
      <c r="R20" s="133"/>
      <c r="S20" s="133"/>
    </row>
    <row r="21" spans="2:19" s="35" customFormat="1" ht="18.75" x14ac:dyDescent="0.3"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36"/>
      <c r="S21" s="36"/>
    </row>
    <row r="22" spans="2:19" x14ac:dyDescent="0.25">
      <c r="B22" s="118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8"/>
      <c r="R22" s="1"/>
    </row>
    <row r="23" spans="2:19" ht="15.75" customHeight="1" x14ac:dyDescent="0.25">
      <c r="B23" s="8"/>
      <c r="C23" s="120"/>
      <c r="D23" s="120"/>
      <c r="E23" s="120"/>
      <c r="F23" s="120"/>
      <c r="G23" s="351" t="s">
        <v>157</v>
      </c>
      <c r="H23" s="351"/>
      <c r="I23" s="351"/>
      <c r="J23" s="351"/>
      <c r="K23" s="351"/>
      <c r="L23" s="351"/>
      <c r="M23" s="120"/>
      <c r="N23" s="120"/>
      <c r="O23" s="120"/>
      <c r="P23" s="120"/>
      <c r="Q23" s="121"/>
    </row>
    <row r="24" spans="2:19" ht="30.75" customHeight="1" x14ac:dyDescent="0.25">
      <c r="B24" s="379" t="s">
        <v>4</v>
      </c>
      <c r="C24" s="381" t="s">
        <v>5</v>
      </c>
      <c r="D24" s="381"/>
      <c r="E24" s="381" t="s">
        <v>6</v>
      </c>
      <c r="F24" s="381"/>
      <c r="G24" s="381" t="s">
        <v>7</v>
      </c>
      <c r="H24" s="381"/>
      <c r="I24" s="381" t="s">
        <v>8</v>
      </c>
      <c r="J24" s="381"/>
      <c r="K24" s="381" t="s">
        <v>9</v>
      </c>
      <c r="L24" s="381"/>
      <c r="M24" s="381" t="s">
        <v>10</v>
      </c>
      <c r="N24" s="381"/>
      <c r="O24" s="384" t="s">
        <v>11</v>
      </c>
      <c r="P24" s="384"/>
      <c r="Q24" s="380" t="s">
        <v>12</v>
      </c>
    </row>
    <row r="25" spans="2:19" ht="15.75" x14ac:dyDescent="0.25">
      <c r="B25" s="379"/>
      <c r="C25" s="382" t="s">
        <v>13</v>
      </c>
      <c r="D25" s="382"/>
      <c r="E25" s="382" t="s">
        <v>14</v>
      </c>
      <c r="F25" s="382"/>
      <c r="G25" s="382" t="s">
        <v>15</v>
      </c>
      <c r="H25" s="382"/>
      <c r="I25" s="382" t="s">
        <v>16</v>
      </c>
      <c r="J25" s="382"/>
      <c r="K25" s="382" t="s">
        <v>17</v>
      </c>
      <c r="L25" s="382"/>
      <c r="M25" s="382" t="s">
        <v>18</v>
      </c>
      <c r="N25" s="382"/>
      <c r="O25" s="385" t="s">
        <v>19</v>
      </c>
      <c r="P25" s="385"/>
      <c r="Q25" s="380"/>
    </row>
    <row r="26" spans="2:19" ht="22.5" x14ac:dyDescent="0.25">
      <c r="B26" s="379"/>
      <c r="C26" s="305" t="s">
        <v>153</v>
      </c>
      <c r="D26" s="306" t="s">
        <v>3</v>
      </c>
      <c r="E26" s="305" t="s">
        <v>153</v>
      </c>
      <c r="F26" s="306" t="s">
        <v>3</v>
      </c>
      <c r="G26" s="305" t="s">
        <v>153</v>
      </c>
      <c r="H26" s="306" t="s">
        <v>3</v>
      </c>
      <c r="I26" s="305" t="s">
        <v>153</v>
      </c>
      <c r="J26" s="306" t="s">
        <v>3</v>
      </c>
      <c r="K26" s="305" t="s">
        <v>153</v>
      </c>
      <c r="L26" s="306" t="s">
        <v>3</v>
      </c>
      <c r="M26" s="305" t="s">
        <v>153</v>
      </c>
      <c r="N26" s="306" t="s">
        <v>3</v>
      </c>
      <c r="O26" s="305" t="s">
        <v>153</v>
      </c>
      <c r="P26" s="306" t="s">
        <v>3</v>
      </c>
      <c r="Q26" s="380"/>
    </row>
    <row r="27" spans="2:19" ht="16.5" customHeight="1" x14ac:dyDescent="0.25">
      <c r="B27" s="53" t="s">
        <v>20</v>
      </c>
      <c r="C27" s="60" t="s">
        <v>21</v>
      </c>
      <c r="D27" s="60" t="s">
        <v>21</v>
      </c>
      <c r="E27" s="123">
        <f>SUM(E28:E36)</f>
        <v>1042.0000000000002</v>
      </c>
      <c r="F27" s="124">
        <f>SUM(F28:F36)</f>
        <v>99.999999999999986</v>
      </c>
      <c r="G27" s="123">
        <f>SUM(G28:G36)</f>
        <v>247915</v>
      </c>
      <c r="H27" s="123">
        <f>SUM(H28:H36)</f>
        <v>99.999999999999986</v>
      </c>
      <c r="I27" s="60" t="s">
        <v>21</v>
      </c>
      <c r="J27" s="60" t="s">
        <v>21</v>
      </c>
      <c r="K27" s="123">
        <f>SUM(K28:K36)</f>
        <v>1040</v>
      </c>
      <c r="L27" s="124">
        <f>SUM(L28:L36)</f>
        <v>100</v>
      </c>
      <c r="M27" s="123">
        <f>SUM(M28:M36)</f>
        <v>19418.080729543428</v>
      </c>
      <c r="N27" s="124">
        <f>SUM(N28:N36)</f>
        <v>99.999999999999986</v>
      </c>
      <c r="O27" s="60" t="s">
        <v>21</v>
      </c>
      <c r="P27" s="60" t="s">
        <v>21</v>
      </c>
      <c r="Q27" s="138" t="s">
        <v>22</v>
      </c>
    </row>
    <row r="28" spans="2:19" ht="24.95" customHeight="1" x14ac:dyDescent="0.25">
      <c r="B28" s="203" t="s">
        <v>51</v>
      </c>
      <c r="C28" s="8" t="s">
        <v>21</v>
      </c>
      <c r="D28" s="8" t="s">
        <v>21</v>
      </c>
      <c r="E28" s="20">
        <v>4.2400813835198372</v>
      </c>
      <c r="F28" s="117">
        <f>+E28/$E$27*100</f>
        <v>0.40691759918616471</v>
      </c>
      <c r="G28" s="20">
        <v>325</v>
      </c>
      <c r="H28" s="117">
        <f>+G28/$G$27*100</f>
        <v>0.13109331827440857</v>
      </c>
      <c r="I28" s="8" t="s">
        <v>21</v>
      </c>
      <c r="J28" s="8" t="s">
        <v>21</v>
      </c>
      <c r="K28" s="172">
        <v>0</v>
      </c>
      <c r="L28" s="172">
        <v>0</v>
      </c>
      <c r="M28" s="23">
        <v>78.924864074664868</v>
      </c>
      <c r="N28" s="117">
        <f>+M28/$M$27*100</f>
        <v>0.40645038597756722</v>
      </c>
      <c r="O28" s="8" t="s">
        <v>21</v>
      </c>
      <c r="P28" s="8" t="s">
        <v>21</v>
      </c>
      <c r="Q28" s="196" t="s">
        <v>52</v>
      </c>
    </row>
    <row r="29" spans="2:19" ht="24.95" customHeight="1" x14ac:dyDescent="0.25">
      <c r="B29" s="203" t="s">
        <v>53</v>
      </c>
      <c r="C29" s="8" t="s">
        <v>21</v>
      </c>
      <c r="D29" s="8" t="s">
        <v>21</v>
      </c>
      <c r="E29" s="20">
        <v>21.200406917599185</v>
      </c>
      <c r="F29" s="117">
        <f t="shared" ref="F29:F36" si="4">+E29/$E$27*100</f>
        <v>2.0345879959308233</v>
      </c>
      <c r="G29" s="20">
        <v>1142</v>
      </c>
      <c r="H29" s="117">
        <f t="shared" ref="H29:H35" si="5">+G29/$G$27*100</f>
        <v>0.46064175221346026</v>
      </c>
      <c r="I29" s="8" t="s">
        <v>21</v>
      </c>
      <c r="J29" s="8" t="s">
        <v>21</v>
      </c>
      <c r="K29" s="172">
        <v>0</v>
      </c>
      <c r="L29" s="172">
        <v>0</v>
      </c>
      <c r="M29" s="23">
        <v>60.736494232984128</v>
      </c>
      <c r="N29" s="117">
        <f t="shared" ref="N29:N35" si="6">+M29/$M$27*100</f>
        <v>0.31278319973496271</v>
      </c>
      <c r="O29" s="8" t="s">
        <v>21</v>
      </c>
      <c r="P29" s="8" t="s">
        <v>21</v>
      </c>
      <c r="Q29" s="196" t="s">
        <v>54</v>
      </c>
    </row>
    <row r="30" spans="2:19" ht="24.95" customHeight="1" x14ac:dyDescent="0.25">
      <c r="B30" s="203" t="s">
        <v>55</v>
      </c>
      <c r="C30" s="8" t="s">
        <v>21</v>
      </c>
      <c r="D30" s="8" t="s">
        <v>21</v>
      </c>
      <c r="E30" s="20">
        <v>31.80061037639878</v>
      </c>
      <c r="F30" s="117">
        <f t="shared" si="4"/>
        <v>3.0518819938962354</v>
      </c>
      <c r="G30" s="20">
        <v>11634</v>
      </c>
      <c r="H30" s="117">
        <f t="shared" si="5"/>
        <v>4.6927374301675977</v>
      </c>
      <c r="I30" s="8" t="s">
        <v>21</v>
      </c>
      <c r="J30" s="8" t="s">
        <v>21</v>
      </c>
      <c r="K30" s="23">
        <v>142</v>
      </c>
      <c r="L30" s="209">
        <f>+K30/$K$27*100</f>
        <v>13.653846153846153</v>
      </c>
      <c r="M30" s="23">
        <v>634.30300189021204</v>
      </c>
      <c r="N30" s="117">
        <f t="shared" si="6"/>
        <v>3.2665586816989522</v>
      </c>
      <c r="O30" s="8" t="s">
        <v>21</v>
      </c>
      <c r="P30" s="8" t="s">
        <v>21</v>
      </c>
      <c r="Q30" s="196" t="s">
        <v>56</v>
      </c>
    </row>
    <row r="31" spans="2:19" ht="24.95" customHeight="1" x14ac:dyDescent="0.25">
      <c r="B31" s="203" t="s">
        <v>57</v>
      </c>
      <c r="C31" s="8" t="s">
        <v>21</v>
      </c>
      <c r="D31" s="8" t="s">
        <v>21</v>
      </c>
      <c r="E31" s="20">
        <v>81.621566632756867</v>
      </c>
      <c r="F31" s="117">
        <f t="shared" si="4"/>
        <v>7.8331637843336699</v>
      </c>
      <c r="G31" s="20">
        <v>22633</v>
      </c>
      <c r="H31" s="117">
        <f t="shared" si="5"/>
        <v>9.129338684629813</v>
      </c>
      <c r="I31" s="8" t="s">
        <v>21</v>
      </c>
      <c r="J31" s="8" t="s">
        <v>21</v>
      </c>
      <c r="K31" s="23">
        <v>154</v>
      </c>
      <c r="L31" s="209">
        <f t="shared" ref="L31:L34" si="7">+K31/$K$27*100</f>
        <v>14.807692307692308</v>
      </c>
      <c r="M31" s="23">
        <v>6650.7673655244162</v>
      </c>
      <c r="N31" s="117">
        <f t="shared" si="6"/>
        <v>34.250384773638714</v>
      </c>
      <c r="O31" s="8" t="s">
        <v>21</v>
      </c>
      <c r="P31" s="8" t="s">
        <v>21</v>
      </c>
      <c r="Q31" s="196" t="s">
        <v>58</v>
      </c>
    </row>
    <row r="32" spans="2:19" ht="24.95" customHeight="1" x14ac:dyDescent="0.25">
      <c r="B32" s="203" t="s">
        <v>59</v>
      </c>
      <c r="C32" s="8" t="s">
        <v>21</v>
      </c>
      <c r="D32" s="8" t="s">
        <v>21</v>
      </c>
      <c r="E32" s="20">
        <v>422.94811800610375</v>
      </c>
      <c r="F32" s="117">
        <f t="shared" si="4"/>
        <v>40.59003051881993</v>
      </c>
      <c r="G32" s="20">
        <v>117514</v>
      </c>
      <c r="H32" s="117">
        <f t="shared" si="5"/>
        <v>47.400923703688761</v>
      </c>
      <c r="I32" s="8" t="s">
        <v>21</v>
      </c>
      <c r="J32" s="8" t="s">
        <v>21</v>
      </c>
      <c r="K32" s="23">
        <v>356</v>
      </c>
      <c r="L32" s="209">
        <f t="shared" si="7"/>
        <v>34.230769230769234</v>
      </c>
      <c r="M32" s="23">
        <v>5549.5966243658822</v>
      </c>
      <c r="N32" s="117">
        <f t="shared" si="6"/>
        <v>28.579532146668381</v>
      </c>
      <c r="O32" s="8" t="s">
        <v>21</v>
      </c>
      <c r="P32" s="8" t="s">
        <v>21</v>
      </c>
      <c r="Q32" s="196" t="s">
        <v>268</v>
      </c>
    </row>
    <row r="33" spans="2:19" ht="24.95" customHeight="1" x14ac:dyDescent="0.25">
      <c r="B33" s="203" t="s">
        <v>60</v>
      </c>
      <c r="C33" s="8" t="s">
        <v>21</v>
      </c>
      <c r="D33" s="8" t="s">
        <v>21</v>
      </c>
      <c r="E33" s="20">
        <v>98.581892166836212</v>
      </c>
      <c r="F33" s="117">
        <f t="shared" si="4"/>
        <v>9.4608341810783294</v>
      </c>
      <c r="G33" s="20">
        <v>27364</v>
      </c>
      <c r="H33" s="117">
        <f t="shared" si="5"/>
        <v>11.037654034648972</v>
      </c>
      <c r="I33" s="8" t="s">
        <v>21</v>
      </c>
      <c r="J33" s="8" t="s">
        <v>21</v>
      </c>
      <c r="K33" s="23">
        <v>64</v>
      </c>
      <c r="L33" s="209">
        <f t="shared" si="7"/>
        <v>6.1538461538461542</v>
      </c>
      <c r="M33" s="23">
        <v>1595.0430475451994</v>
      </c>
      <c r="N33" s="117">
        <f t="shared" si="6"/>
        <v>8.2142157598430341</v>
      </c>
      <c r="O33" s="8" t="s">
        <v>21</v>
      </c>
      <c r="P33" s="8" t="s">
        <v>21</v>
      </c>
      <c r="Q33" s="196" t="s">
        <v>61</v>
      </c>
    </row>
    <row r="34" spans="2:19" ht="24.95" customHeight="1" x14ac:dyDescent="0.25">
      <c r="B34" s="203" t="s">
        <v>62</v>
      </c>
      <c r="C34" s="8" t="s">
        <v>21</v>
      </c>
      <c r="D34" s="8" t="s">
        <v>21</v>
      </c>
      <c r="E34" s="20">
        <v>374.18718209562564</v>
      </c>
      <c r="F34" s="117">
        <f t="shared" si="4"/>
        <v>35.910478128179037</v>
      </c>
      <c r="G34" s="20">
        <v>66034</v>
      </c>
      <c r="H34" s="117">
        <f t="shared" si="5"/>
        <v>26.635742089022447</v>
      </c>
      <c r="I34" s="8" t="s">
        <v>21</v>
      </c>
      <c r="J34" s="8" t="s">
        <v>21</v>
      </c>
      <c r="K34" s="23">
        <v>324</v>
      </c>
      <c r="L34" s="209">
        <f t="shared" si="7"/>
        <v>31.153846153846153</v>
      </c>
      <c r="M34" s="23">
        <v>4643.7346922156548</v>
      </c>
      <c r="N34" s="117">
        <f t="shared" si="6"/>
        <v>23.91448854752414</v>
      </c>
      <c r="O34" s="8" t="s">
        <v>21</v>
      </c>
      <c r="P34" s="8" t="s">
        <v>21</v>
      </c>
      <c r="Q34" s="196" t="s">
        <v>269</v>
      </c>
    </row>
    <row r="35" spans="2:19" ht="24.95" customHeight="1" x14ac:dyDescent="0.25">
      <c r="B35" s="203" t="s">
        <v>63</v>
      </c>
      <c r="C35" s="8" t="s">
        <v>21</v>
      </c>
      <c r="D35" s="8" t="s">
        <v>21</v>
      </c>
      <c r="E35" s="20">
        <v>6.3601220752797563</v>
      </c>
      <c r="F35" s="117">
        <f t="shared" si="4"/>
        <v>0.6103763987792471</v>
      </c>
      <c r="G35" s="20">
        <v>1269</v>
      </c>
      <c r="H35" s="117">
        <f t="shared" si="5"/>
        <v>0.51186898735453679</v>
      </c>
      <c r="I35" s="8" t="s">
        <v>21</v>
      </c>
      <c r="J35" s="8" t="s">
        <v>21</v>
      </c>
      <c r="K35" s="172">
        <v>0</v>
      </c>
      <c r="L35" s="172">
        <v>0</v>
      </c>
      <c r="M35" s="23">
        <v>204.97463969441242</v>
      </c>
      <c r="N35" s="117">
        <f t="shared" si="6"/>
        <v>1.0555865049142368</v>
      </c>
      <c r="O35" s="8" t="s">
        <v>21</v>
      </c>
      <c r="P35" s="8" t="s">
        <v>21</v>
      </c>
      <c r="Q35" s="196" t="s">
        <v>270</v>
      </c>
    </row>
    <row r="36" spans="2:19" ht="24.95" customHeight="1" thickBot="1" x14ac:dyDescent="0.3">
      <c r="B36" s="206" t="s">
        <v>64</v>
      </c>
      <c r="C36" s="116" t="s">
        <v>21</v>
      </c>
      <c r="D36" s="116" t="s">
        <v>21</v>
      </c>
      <c r="E36" s="115">
        <v>1.0600203458799593</v>
      </c>
      <c r="F36" s="126">
        <f t="shared" si="4"/>
        <v>0.10172939979654118</v>
      </c>
      <c r="G36" s="173">
        <v>0</v>
      </c>
      <c r="H36" s="173">
        <v>0</v>
      </c>
      <c r="I36" s="116" t="s">
        <v>21</v>
      </c>
      <c r="J36" s="116" t="s">
        <v>21</v>
      </c>
      <c r="K36" s="173">
        <v>0</v>
      </c>
      <c r="L36" s="173">
        <v>0</v>
      </c>
      <c r="M36" s="173">
        <v>0</v>
      </c>
      <c r="N36" s="173">
        <v>0</v>
      </c>
      <c r="O36" s="116" t="s">
        <v>21</v>
      </c>
      <c r="P36" s="116" t="s">
        <v>21</v>
      </c>
      <c r="Q36" s="208" t="s">
        <v>65</v>
      </c>
    </row>
    <row r="37" spans="2:19" x14ac:dyDescent="0.25">
      <c r="B37" s="182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82"/>
    </row>
    <row r="38" spans="2:19" s="134" customFormat="1" ht="36.75" customHeight="1" x14ac:dyDescent="0.3">
      <c r="B38" s="374" t="s">
        <v>229</v>
      </c>
      <c r="C38" s="374"/>
      <c r="D38" s="374"/>
      <c r="E38" s="374"/>
      <c r="F38" s="374"/>
      <c r="G38" s="374"/>
      <c r="H38" s="374"/>
      <c r="I38" s="374"/>
      <c r="J38" s="374"/>
      <c r="K38" s="374"/>
      <c r="L38" s="374"/>
      <c r="M38" s="374"/>
      <c r="N38" s="374"/>
      <c r="O38" s="374"/>
      <c r="P38" s="374"/>
      <c r="Q38" s="374"/>
      <c r="R38" s="133"/>
      <c r="S38" s="133"/>
    </row>
    <row r="39" spans="2:19" s="134" customFormat="1" ht="33" customHeight="1" x14ac:dyDescent="0.3">
      <c r="B39" s="373" t="s">
        <v>230</v>
      </c>
      <c r="C39" s="373"/>
      <c r="D39" s="373"/>
      <c r="E39" s="373"/>
      <c r="F39" s="373"/>
      <c r="G39" s="373"/>
      <c r="H39" s="373"/>
      <c r="I39" s="373"/>
      <c r="J39" s="373"/>
      <c r="K39" s="373"/>
      <c r="L39" s="373"/>
      <c r="M39" s="373"/>
      <c r="N39" s="373"/>
      <c r="O39" s="373"/>
      <c r="P39" s="373"/>
      <c r="Q39" s="373"/>
      <c r="R39" s="133"/>
      <c r="S39" s="133"/>
    </row>
    <row r="40" spans="2:19" s="35" customFormat="1" ht="18.75" x14ac:dyDescent="0.3">
      <c r="B40" s="176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36"/>
      <c r="S40" s="36"/>
    </row>
    <row r="41" spans="2:19" x14ac:dyDescent="0.25">
      <c r="B41" s="118"/>
      <c r="C41" s="119"/>
      <c r="D41" s="119"/>
      <c r="E41" s="119"/>
      <c r="F41" s="119"/>
      <c r="G41" s="119"/>
      <c r="H41" s="119"/>
      <c r="I41" s="119"/>
      <c r="J41" s="119"/>
      <c r="K41" s="119"/>
      <c r="L41" s="119"/>
      <c r="M41" s="119"/>
      <c r="N41" s="119"/>
      <c r="O41" s="119"/>
      <c r="P41" s="119"/>
      <c r="Q41" s="118"/>
      <c r="R41" s="1"/>
    </row>
    <row r="42" spans="2:19" ht="15.75" customHeight="1" x14ac:dyDescent="0.25">
      <c r="B42" s="8"/>
      <c r="C42" s="120"/>
      <c r="D42" s="120"/>
      <c r="E42" s="120"/>
      <c r="F42" s="120"/>
      <c r="G42" s="351" t="s">
        <v>296</v>
      </c>
      <c r="H42" s="351"/>
      <c r="I42" s="351"/>
      <c r="J42" s="351"/>
      <c r="K42" s="351"/>
      <c r="L42" s="351"/>
      <c r="M42" s="120"/>
      <c r="N42" s="120"/>
      <c r="O42" s="120"/>
      <c r="P42" s="120"/>
      <c r="Q42" s="121"/>
    </row>
    <row r="43" spans="2:19" ht="29.25" customHeight="1" x14ac:dyDescent="0.25">
      <c r="B43" s="379" t="s">
        <v>4</v>
      </c>
      <c r="C43" s="381" t="s">
        <v>5</v>
      </c>
      <c r="D43" s="381"/>
      <c r="E43" s="381" t="s">
        <v>6</v>
      </c>
      <c r="F43" s="381"/>
      <c r="G43" s="381" t="s">
        <v>7</v>
      </c>
      <c r="H43" s="381"/>
      <c r="I43" s="381" t="s">
        <v>8</v>
      </c>
      <c r="J43" s="381"/>
      <c r="K43" s="381" t="s">
        <v>9</v>
      </c>
      <c r="L43" s="381"/>
      <c r="M43" s="381" t="s">
        <v>10</v>
      </c>
      <c r="N43" s="381"/>
      <c r="O43" s="384" t="s">
        <v>11</v>
      </c>
      <c r="P43" s="384"/>
      <c r="Q43" s="380" t="s">
        <v>12</v>
      </c>
    </row>
    <row r="44" spans="2:19" ht="15.75" x14ac:dyDescent="0.25">
      <c r="B44" s="379"/>
      <c r="C44" s="382" t="s">
        <v>13</v>
      </c>
      <c r="D44" s="382"/>
      <c r="E44" s="382" t="s">
        <v>14</v>
      </c>
      <c r="F44" s="382"/>
      <c r="G44" s="382" t="s">
        <v>15</v>
      </c>
      <c r="H44" s="382"/>
      <c r="I44" s="382" t="s">
        <v>16</v>
      </c>
      <c r="J44" s="382"/>
      <c r="K44" s="382" t="s">
        <v>17</v>
      </c>
      <c r="L44" s="382"/>
      <c r="M44" s="382" t="s">
        <v>18</v>
      </c>
      <c r="N44" s="382"/>
      <c r="O44" s="385" t="s">
        <v>19</v>
      </c>
      <c r="P44" s="385"/>
      <c r="Q44" s="380"/>
    </row>
    <row r="45" spans="2:19" ht="22.5" x14ac:dyDescent="0.25">
      <c r="B45" s="379"/>
      <c r="C45" s="305" t="s">
        <v>153</v>
      </c>
      <c r="D45" s="306" t="s">
        <v>3</v>
      </c>
      <c r="E45" s="305" t="s">
        <v>153</v>
      </c>
      <c r="F45" s="306" t="s">
        <v>3</v>
      </c>
      <c r="G45" s="305" t="s">
        <v>153</v>
      </c>
      <c r="H45" s="306" t="s">
        <v>3</v>
      </c>
      <c r="I45" s="305" t="s">
        <v>153</v>
      </c>
      <c r="J45" s="306" t="s">
        <v>3</v>
      </c>
      <c r="K45" s="305" t="s">
        <v>153</v>
      </c>
      <c r="L45" s="306" t="s">
        <v>3</v>
      </c>
      <c r="M45" s="305" t="s">
        <v>153</v>
      </c>
      <c r="N45" s="306" t="s">
        <v>3</v>
      </c>
      <c r="O45" s="305" t="s">
        <v>153</v>
      </c>
      <c r="P45" s="306" t="s">
        <v>3</v>
      </c>
      <c r="Q45" s="380"/>
    </row>
    <row r="46" spans="2:19" ht="24.95" customHeight="1" x14ac:dyDescent="0.25">
      <c r="B46" s="53" t="s">
        <v>20</v>
      </c>
      <c r="C46" s="60" t="s">
        <v>21</v>
      </c>
      <c r="D46" s="60" t="s">
        <v>21</v>
      </c>
      <c r="E46" s="123">
        <f>SUM(E47:E55)</f>
        <v>5904</v>
      </c>
      <c r="F46" s="124">
        <f>SUM(F47:F55)</f>
        <v>99.999999999999986</v>
      </c>
      <c r="G46" s="123">
        <f>SUM(G47:G55)</f>
        <v>432261</v>
      </c>
      <c r="H46" s="124">
        <f>SUM(H47:H55)</f>
        <v>100</v>
      </c>
      <c r="I46" s="60" t="s">
        <v>21</v>
      </c>
      <c r="J46" s="60" t="s">
        <v>21</v>
      </c>
      <c r="K46" s="123">
        <f>SUM(K47:K55)</f>
        <v>2149</v>
      </c>
      <c r="L46" s="124">
        <f>SUM(L47:L55)</f>
        <v>100</v>
      </c>
      <c r="M46" s="123">
        <f>SUM(M47:M55)</f>
        <v>28660.707444478092</v>
      </c>
      <c r="N46" s="124">
        <f>SUM(N47:N55)</f>
        <v>100</v>
      </c>
      <c r="O46" s="60" t="s">
        <v>21</v>
      </c>
      <c r="P46" s="60" t="s">
        <v>21</v>
      </c>
      <c r="Q46" s="138" t="s">
        <v>22</v>
      </c>
    </row>
    <row r="47" spans="2:19" ht="24.95" customHeight="1" x14ac:dyDescent="0.25">
      <c r="B47" s="203" t="s">
        <v>313</v>
      </c>
      <c r="C47" s="8" t="s">
        <v>21</v>
      </c>
      <c r="D47" s="8" t="s">
        <v>21</v>
      </c>
      <c r="E47" s="20">
        <v>30.266575529733423</v>
      </c>
      <c r="F47" s="117">
        <f>+E47/$E$46*100</f>
        <v>0.51264524948735479</v>
      </c>
      <c r="G47" s="20">
        <v>363</v>
      </c>
      <c r="H47" s="117">
        <f>+G47/$G$46*100</f>
        <v>8.3977041648448505E-2</v>
      </c>
      <c r="I47" s="8" t="s">
        <v>21</v>
      </c>
      <c r="J47" s="8" t="s">
        <v>21</v>
      </c>
      <c r="K47" s="172">
        <v>0</v>
      </c>
      <c r="L47" s="172">
        <v>0</v>
      </c>
      <c r="M47" s="23">
        <v>0</v>
      </c>
      <c r="N47" s="117">
        <f>+M47/$M$46*100</f>
        <v>0</v>
      </c>
      <c r="O47" s="8" t="s">
        <v>21</v>
      </c>
      <c r="P47" s="8" t="s">
        <v>21</v>
      </c>
      <c r="Q47" s="196" t="s">
        <v>52</v>
      </c>
    </row>
    <row r="48" spans="2:19" ht="24.95" customHeight="1" x14ac:dyDescent="0.25">
      <c r="B48" s="203" t="s">
        <v>314</v>
      </c>
      <c r="C48" s="8" t="s">
        <v>21</v>
      </c>
      <c r="D48" s="8" t="s">
        <v>21</v>
      </c>
      <c r="E48" s="20">
        <v>81.719753930280234</v>
      </c>
      <c r="F48" s="117">
        <f t="shared" ref="F48:F54" si="8">+E48/$E$46*100</f>
        <v>1.3841421736158577</v>
      </c>
      <c r="G48" s="20">
        <v>633</v>
      </c>
      <c r="H48" s="117">
        <f t="shared" ref="H48:H54" si="9">+G48/$G$46*100</f>
        <v>0.14643930403159203</v>
      </c>
      <c r="I48" s="8" t="s">
        <v>21</v>
      </c>
      <c r="J48" s="8" t="s">
        <v>21</v>
      </c>
      <c r="K48" s="172">
        <v>0</v>
      </c>
      <c r="L48" s="172">
        <v>0</v>
      </c>
      <c r="M48" s="23">
        <v>0</v>
      </c>
      <c r="N48" s="117">
        <f t="shared" ref="N48:N54" si="10">+M48/$M$46*100</f>
        <v>0</v>
      </c>
      <c r="O48" s="8" t="s">
        <v>21</v>
      </c>
      <c r="P48" s="8" t="s">
        <v>21</v>
      </c>
      <c r="Q48" s="196" t="s">
        <v>54</v>
      </c>
    </row>
    <row r="49" spans="2:19" ht="24.95" customHeight="1" x14ac:dyDescent="0.25">
      <c r="B49" s="203" t="s">
        <v>55</v>
      </c>
      <c r="C49" s="8" t="s">
        <v>21</v>
      </c>
      <c r="D49" s="8" t="s">
        <v>21</v>
      </c>
      <c r="E49" s="20">
        <v>27.239917976760079</v>
      </c>
      <c r="F49" s="117">
        <f t="shared" si="8"/>
        <v>0.46138072453861922</v>
      </c>
      <c r="G49" s="20">
        <v>4271</v>
      </c>
      <c r="H49" s="117">
        <f t="shared" si="9"/>
        <v>0.98806045421631838</v>
      </c>
      <c r="I49" s="8" t="s">
        <v>21</v>
      </c>
      <c r="J49" s="8" t="s">
        <v>21</v>
      </c>
      <c r="K49" s="23">
        <v>61</v>
      </c>
      <c r="L49" s="209">
        <f>+K49/$K$46*100</f>
        <v>2.8385295486272688</v>
      </c>
      <c r="M49" s="23">
        <v>486.29484415481477</v>
      </c>
      <c r="N49" s="117">
        <f t="shared" si="10"/>
        <v>1.6967300793145865</v>
      </c>
      <c r="O49" s="8" t="s">
        <v>21</v>
      </c>
      <c r="P49" s="8" t="s">
        <v>21</v>
      </c>
      <c r="Q49" s="196" t="s">
        <v>56</v>
      </c>
    </row>
    <row r="50" spans="2:19" ht="24.95" customHeight="1" x14ac:dyDescent="0.25">
      <c r="B50" s="203" t="s">
        <v>57</v>
      </c>
      <c r="C50" s="8" t="s">
        <v>21</v>
      </c>
      <c r="D50" s="8" t="s">
        <v>21</v>
      </c>
      <c r="E50" s="20">
        <v>205.81271360218727</v>
      </c>
      <c r="F50" s="117">
        <f t="shared" si="8"/>
        <v>3.485987696514012</v>
      </c>
      <c r="G50" s="20">
        <v>11824</v>
      </c>
      <c r="H50" s="117">
        <f t="shared" si="9"/>
        <v>2.7353844089566257</v>
      </c>
      <c r="I50" s="8" t="s">
        <v>21</v>
      </c>
      <c r="J50" s="8" t="s">
        <v>21</v>
      </c>
      <c r="K50" s="23">
        <v>244</v>
      </c>
      <c r="L50" s="209">
        <f t="shared" ref="L50:L53" si="11">+K50/$K$46*100</f>
        <v>11.354118194509075</v>
      </c>
      <c r="M50" s="23">
        <v>4770.1814884144023</v>
      </c>
      <c r="N50" s="117">
        <f t="shared" si="10"/>
        <v>16.643627857600034</v>
      </c>
      <c r="O50" s="8" t="s">
        <v>21</v>
      </c>
      <c r="P50" s="8" t="s">
        <v>21</v>
      </c>
      <c r="Q50" s="196" t="s">
        <v>58</v>
      </c>
    </row>
    <row r="51" spans="2:19" ht="24.95" customHeight="1" x14ac:dyDescent="0.25">
      <c r="B51" s="203" t="s">
        <v>59</v>
      </c>
      <c r="C51" s="8" t="s">
        <v>21</v>
      </c>
      <c r="D51" s="8" t="s">
        <v>21</v>
      </c>
      <c r="E51" s="20">
        <v>726.39781271360209</v>
      </c>
      <c r="F51" s="117">
        <f t="shared" si="8"/>
        <v>12.303485987696511</v>
      </c>
      <c r="G51" s="20">
        <v>74096</v>
      </c>
      <c r="H51" s="117">
        <f t="shared" si="9"/>
        <v>17.141495531634824</v>
      </c>
      <c r="I51" s="8" t="s">
        <v>21</v>
      </c>
      <c r="J51" s="8" t="s">
        <v>21</v>
      </c>
      <c r="K51" s="23">
        <v>495</v>
      </c>
      <c r="L51" s="209">
        <f t="shared" si="11"/>
        <v>23.033969288040947</v>
      </c>
      <c r="M51" s="23">
        <v>6172.3529728879303</v>
      </c>
      <c r="N51" s="117">
        <f t="shared" si="10"/>
        <v>21.535940746909667</v>
      </c>
      <c r="O51" s="8" t="s">
        <v>21</v>
      </c>
      <c r="P51" s="8" t="s">
        <v>21</v>
      </c>
      <c r="Q51" s="196" t="s">
        <v>268</v>
      </c>
    </row>
    <row r="52" spans="2:19" ht="24.95" customHeight="1" x14ac:dyDescent="0.25">
      <c r="B52" s="203" t="s">
        <v>60</v>
      </c>
      <c r="C52" s="8" t="s">
        <v>21</v>
      </c>
      <c r="D52" s="8" t="s">
        <v>21</v>
      </c>
      <c r="E52" s="20">
        <v>1280.2761449077236</v>
      </c>
      <c r="F52" s="117">
        <f t="shared" si="8"/>
        <v>21.684894053315102</v>
      </c>
      <c r="G52" s="20">
        <v>23684</v>
      </c>
      <c r="H52" s="117">
        <f t="shared" si="9"/>
        <v>5.4790971195643374</v>
      </c>
      <c r="I52" s="8" t="s">
        <v>21</v>
      </c>
      <c r="J52" s="8" t="s">
        <v>21</v>
      </c>
      <c r="K52" s="23">
        <v>109</v>
      </c>
      <c r="L52" s="209">
        <f t="shared" si="11"/>
        <v>5.0721265704979066</v>
      </c>
      <c r="M52" s="23">
        <v>4170.1938206181885</v>
      </c>
      <c r="N52" s="117">
        <f t="shared" si="10"/>
        <v>14.550212442232082</v>
      </c>
      <c r="O52" s="8" t="s">
        <v>21</v>
      </c>
      <c r="P52" s="8" t="s">
        <v>21</v>
      </c>
      <c r="Q52" s="196" t="s">
        <v>61</v>
      </c>
    </row>
    <row r="53" spans="2:19" ht="24.95" customHeight="1" x14ac:dyDescent="0.25">
      <c r="B53" s="203" t="s">
        <v>62</v>
      </c>
      <c r="C53" s="8" t="s">
        <v>21</v>
      </c>
      <c r="D53" s="8" t="s">
        <v>21</v>
      </c>
      <c r="E53" s="20">
        <v>3543.2071086807928</v>
      </c>
      <c r="F53" s="117">
        <f t="shared" si="8"/>
        <v>60.013670539986329</v>
      </c>
      <c r="G53" s="20">
        <v>312040</v>
      </c>
      <c r="H53" s="117">
        <f t="shared" si="9"/>
        <v>72.187867977911495</v>
      </c>
      <c r="I53" s="8" t="s">
        <v>21</v>
      </c>
      <c r="J53" s="8" t="s">
        <v>21</v>
      </c>
      <c r="K53" s="23">
        <v>1240</v>
      </c>
      <c r="L53" s="209">
        <f t="shared" si="11"/>
        <v>57.701256398324809</v>
      </c>
      <c r="M53" s="23">
        <v>12666.528630961158</v>
      </c>
      <c r="N53" s="117">
        <f t="shared" si="10"/>
        <v>44.194752189906431</v>
      </c>
      <c r="O53" s="8" t="s">
        <v>21</v>
      </c>
      <c r="P53" s="8" t="s">
        <v>21</v>
      </c>
      <c r="Q53" s="196" t="s">
        <v>269</v>
      </c>
    </row>
    <row r="54" spans="2:19" ht="24.95" customHeight="1" x14ac:dyDescent="0.25">
      <c r="B54" s="203" t="s">
        <v>63</v>
      </c>
      <c r="C54" s="8" t="s">
        <v>21</v>
      </c>
      <c r="D54" s="8" t="s">
        <v>21</v>
      </c>
      <c r="E54" s="20">
        <v>9.0799726589200258</v>
      </c>
      <c r="F54" s="117">
        <f t="shared" si="8"/>
        <v>0.1537935748462064</v>
      </c>
      <c r="G54" s="20">
        <v>5350</v>
      </c>
      <c r="H54" s="117">
        <f t="shared" si="9"/>
        <v>1.2376781620363624</v>
      </c>
      <c r="I54" s="8" t="s">
        <v>21</v>
      </c>
      <c r="J54" s="8" t="s">
        <v>21</v>
      </c>
      <c r="K54" s="172">
        <v>0</v>
      </c>
      <c r="L54" s="172">
        <v>0</v>
      </c>
      <c r="M54" s="23">
        <v>395.15568744159918</v>
      </c>
      <c r="N54" s="117">
        <f t="shared" si="10"/>
        <v>1.3787366840371966</v>
      </c>
      <c r="O54" s="8" t="s">
        <v>21</v>
      </c>
      <c r="P54" s="8" t="s">
        <v>21</v>
      </c>
      <c r="Q54" s="196" t="s">
        <v>270</v>
      </c>
    </row>
    <row r="55" spans="2:19" ht="24.95" customHeight="1" thickBot="1" x14ac:dyDescent="0.3">
      <c r="B55" s="206" t="s">
        <v>64</v>
      </c>
      <c r="C55" s="116" t="s">
        <v>21</v>
      </c>
      <c r="D55" s="116" t="s">
        <v>21</v>
      </c>
      <c r="E55" s="173">
        <v>0</v>
      </c>
      <c r="F55" s="173">
        <v>0</v>
      </c>
      <c r="G55" s="173">
        <v>0</v>
      </c>
      <c r="H55" s="173">
        <v>0</v>
      </c>
      <c r="I55" s="116" t="s">
        <v>21</v>
      </c>
      <c r="J55" s="116" t="s">
        <v>21</v>
      </c>
      <c r="K55" s="173">
        <v>0</v>
      </c>
      <c r="L55" s="173">
        <v>0</v>
      </c>
      <c r="M55" s="173">
        <v>0</v>
      </c>
      <c r="N55" s="173">
        <v>0</v>
      </c>
      <c r="O55" s="116" t="s">
        <v>21</v>
      </c>
      <c r="P55" s="116" t="s">
        <v>21</v>
      </c>
      <c r="Q55" s="208" t="s">
        <v>65</v>
      </c>
    </row>
    <row r="56" spans="2:19" x14ac:dyDescent="0.25">
      <c r="B56" s="182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82"/>
    </row>
    <row r="57" spans="2:19" s="134" customFormat="1" ht="36" customHeight="1" x14ac:dyDescent="0.3">
      <c r="B57" s="374" t="s">
        <v>229</v>
      </c>
      <c r="C57" s="374"/>
      <c r="D57" s="374"/>
      <c r="E57" s="374"/>
      <c r="F57" s="374"/>
      <c r="G57" s="374"/>
      <c r="H57" s="374"/>
      <c r="I57" s="374"/>
      <c r="J57" s="374"/>
      <c r="K57" s="374"/>
      <c r="L57" s="374"/>
      <c r="M57" s="374"/>
      <c r="N57" s="374"/>
      <c r="O57" s="374"/>
      <c r="P57" s="374"/>
      <c r="Q57" s="374"/>
      <c r="R57" s="133"/>
      <c r="S57" s="133"/>
    </row>
    <row r="58" spans="2:19" s="134" customFormat="1" ht="39.75" customHeight="1" x14ac:dyDescent="0.3">
      <c r="B58" s="373" t="s">
        <v>230</v>
      </c>
      <c r="C58" s="373"/>
      <c r="D58" s="373"/>
      <c r="E58" s="373"/>
      <c r="F58" s="373"/>
      <c r="G58" s="373"/>
      <c r="H58" s="373"/>
      <c r="I58" s="373"/>
      <c r="J58" s="373"/>
      <c r="K58" s="373"/>
      <c r="L58" s="373"/>
      <c r="M58" s="373"/>
      <c r="N58" s="373"/>
      <c r="O58" s="373"/>
      <c r="P58" s="373"/>
      <c r="Q58" s="373"/>
      <c r="R58" s="133"/>
      <c r="S58" s="133"/>
    </row>
    <row r="59" spans="2:19" s="35" customFormat="1" ht="18.75" x14ac:dyDescent="0.3">
      <c r="B59" s="176"/>
      <c r="C59" s="176"/>
      <c r="D59" s="176"/>
      <c r="E59" s="176"/>
      <c r="F59" s="176"/>
      <c r="G59" s="176"/>
      <c r="H59" s="176"/>
      <c r="I59" s="176"/>
      <c r="J59" s="176"/>
      <c r="K59" s="176"/>
      <c r="L59" s="176"/>
      <c r="M59" s="176"/>
      <c r="N59" s="176"/>
      <c r="O59" s="176"/>
      <c r="P59" s="176"/>
      <c r="Q59" s="176"/>
      <c r="R59" s="36"/>
      <c r="S59" s="36"/>
    </row>
    <row r="60" spans="2:19" x14ac:dyDescent="0.25">
      <c r="B60" s="118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8"/>
      <c r="R60" s="1"/>
    </row>
    <row r="61" spans="2:19" ht="15.75" customHeight="1" x14ac:dyDescent="0.25">
      <c r="B61" s="8"/>
      <c r="C61" s="120"/>
      <c r="D61" s="120"/>
      <c r="E61" s="120"/>
      <c r="F61" s="351" t="s">
        <v>154</v>
      </c>
      <c r="G61" s="351"/>
      <c r="H61" s="351"/>
      <c r="I61" s="351"/>
      <c r="J61" s="351"/>
      <c r="K61" s="351"/>
      <c r="L61" s="351"/>
      <c r="M61" s="351"/>
      <c r="N61" s="120"/>
      <c r="O61" s="120"/>
      <c r="P61" s="120"/>
      <c r="Q61" s="121"/>
    </row>
    <row r="62" spans="2:19" ht="30" customHeight="1" x14ac:dyDescent="0.25">
      <c r="B62" s="379" t="s">
        <v>4</v>
      </c>
      <c r="C62" s="381" t="s">
        <v>5</v>
      </c>
      <c r="D62" s="381"/>
      <c r="E62" s="381" t="s">
        <v>6</v>
      </c>
      <c r="F62" s="381"/>
      <c r="G62" s="381" t="s">
        <v>7</v>
      </c>
      <c r="H62" s="381"/>
      <c r="I62" s="381" t="s">
        <v>8</v>
      </c>
      <c r="J62" s="381"/>
      <c r="K62" s="381" t="s">
        <v>9</v>
      </c>
      <c r="L62" s="381"/>
      <c r="M62" s="381" t="s">
        <v>10</v>
      </c>
      <c r="N62" s="381"/>
      <c r="O62" s="384" t="s">
        <v>11</v>
      </c>
      <c r="P62" s="384"/>
      <c r="Q62" s="380" t="s">
        <v>12</v>
      </c>
    </row>
    <row r="63" spans="2:19" ht="15.75" x14ac:dyDescent="0.25">
      <c r="B63" s="379"/>
      <c r="C63" s="382" t="s">
        <v>13</v>
      </c>
      <c r="D63" s="382"/>
      <c r="E63" s="382" t="s">
        <v>14</v>
      </c>
      <c r="F63" s="382"/>
      <c r="G63" s="382" t="s">
        <v>15</v>
      </c>
      <c r="H63" s="382"/>
      <c r="I63" s="382" t="s">
        <v>16</v>
      </c>
      <c r="J63" s="382"/>
      <c r="K63" s="382" t="s">
        <v>17</v>
      </c>
      <c r="L63" s="382"/>
      <c r="M63" s="382" t="s">
        <v>18</v>
      </c>
      <c r="N63" s="382"/>
      <c r="O63" s="385" t="s">
        <v>19</v>
      </c>
      <c r="P63" s="385"/>
      <c r="Q63" s="380"/>
    </row>
    <row r="64" spans="2:19" ht="22.5" x14ac:dyDescent="0.25">
      <c r="B64" s="379"/>
      <c r="C64" s="305" t="s">
        <v>153</v>
      </c>
      <c r="D64" s="306" t="s">
        <v>3</v>
      </c>
      <c r="E64" s="305" t="s">
        <v>153</v>
      </c>
      <c r="F64" s="306" t="s">
        <v>3</v>
      </c>
      <c r="G64" s="305" t="s">
        <v>153</v>
      </c>
      <c r="H64" s="306" t="s">
        <v>3</v>
      </c>
      <c r="I64" s="305" t="s">
        <v>153</v>
      </c>
      <c r="J64" s="306" t="s">
        <v>3</v>
      </c>
      <c r="K64" s="305" t="s">
        <v>153</v>
      </c>
      <c r="L64" s="306" t="s">
        <v>3</v>
      </c>
      <c r="M64" s="305" t="s">
        <v>153</v>
      </c>
      <c r="N64" s="306" t="s">
        <v>3</v>
      </c>
      <c r="O64" s="305" t="s">
        <v>153</v>
      </c>
      <c r="P64" s="306" t="s">
        <v>3</v>
      </c>
      <c r="Q64" s="380"/>
    </row>
    <row r="65" spans="2:19" ht="24.95" customHeight="1" x14ac:dyDescent="0.25">
      <c r="B65" s="53" t="s">
        <v>20</v>
      </c>
      <c r="C65" s="60" t="s">
        <v>21</v>
      </c>
      <c r="D65" s="60" t="s">
        <v>21</v>
      </c>
      <c r="E65" s="123">
        <f>SUM(E66:E74)</f>
        <v>6946</v>
      </c>
      <c r="F65" s="124">
        <f>SUM(F66:F74)</f>
        <v>99.999999999999986</v>
      </c>
      <c r="G65" s="123">
        <f>SUM(G66:G74)</f>
        <v>647010</v>
      </c>
      <c r="H65" s="124">
        <f>SUM(H66:H74)</f>
        <v>100</v>
      </c>
      <c r="I65" s="60" t="s">
        <v>21</v>
      </c>
      <c r="J65" s="60" t="s">
        <v>21</v>
      </c>
      <c r="K65" s="123">
        <f>SUM(K66:K74)</f>
        <v>781</v>
      </c>
      <c r="L65" s="124">
        <f>SUM(L66:L74)</f>
        <v>100</v>
      </c>
      <c r="M65" s="123">
        <f>SUM(M66:M74)</f>
        <v>17367.371573860299</v>
      </c>
      <c r="N65" s="124">
        <f>SUM(N66:N74)</f>
        <v>100.00000000000001</v>
      </c>
      <c r="O65" s="60" t="s">
        <v>21</v>
      </c>
      <c r="P65" s="60" t="s">
        <v>21</v>
      </c>
      <c r="Q65" s="138" t="s">
        <v>22</v>
      </c>
    </row>
    <row r="66" spans="2:19" ht="24.95" customHeight="1" x14ac:dyDescent="0.25">
      <c r="B66" s="203" t="s">
        <v>51</v>
      </c>
      <c r="C66" s="8" t="s">
        <v>21</v>
      </c>
      <c r="D66" s="8" t="s">
        <v>21</v>
      </c>
      <c r="E66" s="20">
        <v>34.506656913253259</v>
      </c>
      <c r="F66" s="117">
        <f>+E66/$E$65*100</f>
        <v>0.49678457980497065</v>
      </c>
      <c r="G66" s="20">
        <v>688</v>
      </c>
      <c r="H66" s="45">
        <f>+G66/$G$65*100</f>
        <v>0.10633529620871394</v>
      </c>
      <c r="I66" s="8" t="s">
        <v>21</v>
      </c>
      <c r="J66" s="8" t="s">
        <v>21</v>
      </c>
      <c r="K66" s="172">
        <v>0</v>
      </c>
      <c r="L66" s="172">
        <v>0</v>
      </c>
      <c r="M66" s="172">
        <v>0</v>
      </c>
      <c r="N66" s="172">
        <v>0</v>
      </c>
      <c r="O66" s="8" t="s">
        <v>21</v>
      </c>
      <c r="P66" s="8" t="s">
        <v>21</v>
      </c>
      <c r="Q66" s="196" t="s">
        <v>52</v>
      </c>
    </row>
    <row r="67" spans="2:19" ht="24.95" customHeight="1" x14ac:dyDescent="0.25">
      <c r="B67" s="203" t="s">
        <v>53</v>
      </c>
      <c r="C67" s="8" t="s">
        <v>21</v>
      </c>
      <c r="D67" s="8" t="s">
        <v>21</v>
      </c>
      <c r="E67" s="20">
        <v>102.92016084787942</v>
      </c>
      <c r="F67" s="117">
        <f t="shared" ref="F67:F74" si="12">+E67/$E$65*100</f>
        <v>1.4817184112853357</v>
      </c>
      <c r="G67" s="20">
        <v>950</v>
      </c>
      <c r="H67" s="45">
        <f t="shared" ref="H67:H73" si="13">+G67/$G$65*100</f>
        <v>0.14682926075331137</v>
      </c>
      <c r="I67" s="8" t="s">
        <v>21</v>
      </c>
      <c r="J67" s="8" t="s">
        <v>21</v>
      </c>
      <c r="K67" s="172">
        <v>0</v>
      </c>
      <c r="L67" s="172">
        <v>0</v>
      </c>
      <c r="M67" s="172">
        <v>0</v>
      </c>
      <c r="N67" s="172">
        <v>0</v>
      </c>
      <c r="O67" s="8" t="s">
        <v>21</v>
      </c>
      <c r="P67" s="8" t="s">
        <v>21</v>
      </c>
      <c r="Q67" s="196" t="s">
        <v>54</v>
      </c>
    </row>
    <row r="68" spans="2:19" ht="24.95" customHeight="1" x14ac:dyDescent="0.25">
      <c r="B68" s="203" t="s">
        <v>55</v>
      </c>
      <c r="C68" s="8" t="s">
        <v>21</v>
      </c>
      <c r="D68" s="8" t="s">
        <v>21</v>
      </c>
      <c r="E68" s="20">
        <v>59.040528353158862</v>
      </c>
      <c r="F68" s="117">
        <f t="shared" si="12"/>
        <v>0.84999320980649107</v>
      </c>
      <c r="G68" s="20">
        <v>14976</v>
      </c>
      <c r="H68" s="45">
        <f t="shared" si="13"/>
        <v>2.3146473779385173</v>
      </c>
      <c r="I68" s="8" t="s">
        <v>21</v>
      </c>
      <c r="J68" s="8" t="s">
        <v>21</v>
      </c>
      <c r="K68" s="23">
        <v>66</v>
      </c>
      <c r="L68" s="209">
        <f>+K68/$K$65*100</f>
        <v>8.4507042253521121</v>
      </c>
      <c r="M68" s="23">
        <v>306.51006725931632</v>
      </c>
      <c r="N68" s="117">
        <f t="shared" ref="N68:N73" si="14">+M68/$M$65*100</f>
        <v>1.7648615736456394</v>
      </c>
      <c r="O68" s="8" t="s">
        <v>21</v>
      </c>
      <c r="P68" s="8" t="s">
        <v>21</v>
      </c>
      <c r="Q68" s="196" t="s">
        <v>56</v>
      </c>
    </row>
    <row r="69" spans="2:19" ht="24.95" customHeight="1" x14ac:dyDescent="0.25">
      <c r="B69" s="203" t="s">
        <v>57</v>
      </c>
      <c r="C69" s="8" t="s">
        <v>21</v>
      </c>
      <c r="D69" s="8" t="s">
        <v>21</v>
      </c>
      <c r="E69" s="20">
        <v>287.43428023494414</v>
      </c>
      <c r="F69" s="117">
        <f t="shared" si="12"/>
        <v>4.1381266950035149</v>
      </c>
      <c r="G69" s="20">
        <v>32502</v>
      </c>
      <c r="H69" s="45">
        <f t="shared" si="13"/>
        <v>5.0234154031622387</v>
      </c>
      <c r="I69" s="8" t="s">
        <v>21</v>
      </c>
      <c r="J69" s="8" t="s">
        <v>21</v>
      </c>
      <c r="K69" s="23">
        <v>157</v>
      </c>
      <c r="L69" s="209">
        <f t="shared" ref="L69:L72" si="15">+K69/$K$65*100</f>
        <v>20.102432778489117</v>
      </c>
      <c r="M69" s="23">
        <v>3202.1233608901484</v>
      </c>
      <c r="N69" s="117">
        <f t="shared" si="14"/>
        <v>18.43758191774786</v>
      </c>
      <c r="O69" s="8" t="s">
        <v>21</v>
      </c>
      <c r="P69" s="8" t="s">
        <v>21</v>
      </c>
      <c r="Q69" s="196" t="s">
        <v>58</v>
      </c>
    </row>
    <row r="70" spans="2:19" ht="24.95" customHeight="1" x14ac:dyDescent="0.25">
      <c r="B70" s="203" t="s">
        <v>59</v>
      </c>
      <c r="C70" s="8" t="s">
        <v>21</v>
      </c>
      <c r="D70" s="8" t="s">
        <v>21</v>
      </c>
      <c r="E70" s="20">
        <v>1149.3459307197058</v>
      </c>
      <c r="F70" s="117">
        <f t="shared" si="12"/>
        <v>16.546874902385632</v>
      </c>
      <c r="G70" s="20">
        <v>179769</v>
      </c>
      <c r="H70" s="45">
        <f t="shared" si="13"/>
        <v>27.784578290907401</v>
      </c>
      <c r="I70" s="8" t="s">
        <v>21</v>
      </c>
      <c r="J70" s="8" t="s">
        <v>21</v>
      </c>
      <c r="K70" s="23">
        <v>223</v>
      </c>
      <c r="L70" s="209">
        <f t="shared" si="15"/>
        <v>28.553137003841229</v>
      </c>
      <c r="M70" s="23">
        <v>3751.835480859836</v>
      </c>
      <c r="N70" s="117">
        <f t="shared" si="14"/>
        <v>21.602782349096156</v>
      </c>
      <c r="O70" s="8" t="s">
        <v>21</v>
      </c>
      <c r="P70" s="8" t="s">
        <v>21</v>
      </c>
      <c r="Q70" s="196" t="s">
        <v>268</v>
      </c>
    </row>
    <row r="71" spans="2:19" ht="24.95" customHeight="1" x14ac:dyDescent="0.25">
      <c r="B71" s="203" t="s">
        <v>60</v>
      </c>
      <c r="C71" s="8" t="s">
        <v>21</v>
      </c>
      <c r="D71" s="8" t="s">
        <v>21</v>
      </c>
      <c r="E71" s="20">
        <v>1378.8580370745599</v>
      </c>
      <c r="F71" s="117">
        <f t="shared" si="12"/>
        <v>19.851109085438523</v>
      </c>
      <c r="G71" s="20">
        <v>48979</v>
      </c>
      <c r="H71" s="45">
        <f t="shared" si="13"/>
        <v>7.5700530130909884</v>
      </c>
      <c r="I71" s="8" t="s">
        <v>21</v>
      </c>
      <c r="J71" s="8" t="s">
        <v>21</v>
      </c>
      <c r="K71" s="23">
        <v>59</v>
      </c>
      <c r="L71" s="209">
        <f t="shared" si="15"/>
        <v>7.5544174135723434</v>
      </c>
      <c r="M71" s="23">
        <v>2681.5793228590906</v>
      </c>
      <c r="N71" s="117">
        <f t="shared" si="14"/>
        <v>15.440329076019463</v>
      </c>
      <c r="O71" s="8" t="s">
        <v>21</v>
      </c>
      <c r="P71" s="8" t="s">
        <v>21</v>
      </c>
      <c r="Q71" s="196" t="s">
        <v>61</v>
      </c>
    </row>
    <row r="72" spans="2:19" ht="24.95" customHeight="1" x14ac:dyDescent="0.25">
      <c r="B72" s="203" t="s">
        <v>62</v>
      </c>
      <c r="C72" s="8" t="s">
        <v>21</v>
      </c>
      <c r="D72" s="8" t="s">
        <v>21</v>
      </c>
      <c r="E72" s="20">
        <v>3917.3942907764185</v>
      </c>
      <c r="F72" s="117">
        <f t="shared" si="12"/>
        <v>56.397844669974347</v>
      </c>
      <c r="G72" s="20">
        <v>363808</v>
      </c>
      <c r="H72" s="45">
        <f t="shared" si="13"/>
        <v>56.229115469621796</v>
      </c>
      <c r="I72" s="8" t="s">
        <v>21</v>
      </c>
      <c r="J72" s="8" t="s">
        <v>21</v>
      </c>
      <c r="K72" s="23">
        <v>276</v>
      </c>
      <c r="L72" s="209">
        <f t="shared" si="15"/>
        <v>35.339308578745197</v>
      </c>
      <c r="M72" s="23">
        <v>7147.9313792296125</v>
      </c>
      <c r="N72" s="117">
        <f t="shared" si="14"/>
        <v>41.157243333170769</v>
      </c>
      <c r="O72" s="8" t="s">
        <v>21</v>
      </c>
      <c r="P72" s="8" t="s">
        <v>21</v>
      </c>
      <c r="Q72" s="196" t="s">
        <v>269</v>
      </c>
    </row>
    <row r="73" spans="2:19" ht="24.95" customHeight="1" x14ac:dyDescent="0.25">
      <c r="B73" s="203" t="s">
        <v>63</v>
      </c>
      <c r="C73" s="8" t="s">
        <v>21</v>
      </c>
      <c r="D73" s="8" t="s">
        <v>21</v>
      </c>
      <c r="E73" s="20">
        <v>15.440094734199782</v>
      </c>
      <c r="F73" s="117">
        <f t="shared" si="12"/>
        <v>0.22228757175640343</v>
      </c>
      <c r="G73" s="20">
        <v>5338</v>
      </c>
      <c r="H73" s="45">
        <f t="shared" si="13"/>
        <v>0.82502588831702761</v>
      </c>
      <c r="I73" s="8" t="s">
        <v>21</v>
      </c>
      <c r="J73" s="8" t="s">
        <v>21</v>
      </c>
      <c r="K73" s="172">
        <v>0</v>
      </c>
      <c r="L73" s="172">
        <v>0</v>
      </c>
      <c r="M73" s="23">
        <v>277.39196276229541</v>
      </c>
      <c r="N73" s="117">
        <f t="shared" si="14"/>
        <v>1.5972017503201184</v>
      </c>
      <c r="O73" s="8" t="s">
        <v>21</v>
      </c>
      <c r="P73" s="8" t="s">
        <v>21</v>
      </c>
      <c r="Q73" s="196" t="s">
        <v>270</v>
      </c>
    </row>
    <row r="74" spans="2:19" ht="24.95" customHeight="1" thickBot="1" x14ac:dyDescent="0.3">
      <c r="B74" s="206" t="s">
        <v>64</v>
      </c>
      <c r="C74" s="116" t="s">
        <v>21</v>
      </c>
      <c r="D74" s="116" t="s">
        <v>21</v>
      </c>
      <c r="E74" s="115">
        <v>1.0600203458799593</v>
      </c>
      <c r="F74" s="126">
        <f t="shared" si="12"/>
        <v>1.5260874544773385E-2</v>
      </c>
      <c r="G74" s="173">
        <v>0</v>
      </c>
      <c r="H74" s="173">
        <v>0</v>
      </c>
      <c r="I74" s="116" t="s">
        <v>21</v>
      </c>
      <c r="J74" s="116" t="s">
        <v>21</v>
      </c>
      <c r="K74" s="173">
        <v>0</v>
      </c>
      <c r="L74" s="173">
        <v>0</v>
      </c>
      <c r="M74" s="173">
        <v>0</v>
      </c>
      <c r="N74" s="173">
        <v>0</v>
      </c>
      <c r="O74" s="116" t="s">
        <v>21</v>
      </c>
      <c r="P74" s="116" t="s">
        <v>21</v>
      </c>
      <c r="Q74" s="208" t="s">
        <v>65</v>
      </c>
    </row>
    <row r="75" spans="2:19" x14ac:dyDescent="0.25">
      <c r="B75" s="182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82"/>
    </row>
    <row r="76" spans="2:19" s="134" customFormat="1" ht="39" customHeight="1" x14ac:dyDescent="0.3">
      <c r="B76" s="374" t="s">
        <v>229</v>
      </c>
      <c r="C76" s="374"/>
      <c r="D76" s="374"/>
      <c r="E76" s="374"/>
      <c r="F76" s="374"/>
      <c r="G76" s="374"/>
      <c r="H76" s="374"/>
      <c r="I76" s="374"/>
      <c r="J76" s="374"/>
      <c r="K76" s="374"/>
      <c r="L76" s="374"/>
      <c r="M76" s="374"/>
      <c r="N76" s="374"/>
      <c r="O76" s="374"/>
      <c r="P76" s="374"/>
      <c r="Q76" s="374"/>
      <c r="R76" s="133"/>
      <c r="S76" s="133"/>
    </row>
    <row r="77" spans="2:19" s="134" customFormat="1" ht="35.25" customHeight="1" x14ac:dyDescent="0.3">
      <c r="B77" s="373" t="s">
        <v>230</v>
      </c>
      <c r="C77" s="373"/>
      <c r="D77" s="373"/>
      <c r="E77" s="373"/>
      <c r="F77" s="373"/>
      <c r="G77" s="373"/>
      <c r="H77" s="373"/>
      <c r="I77" s="373"/>
      <c r="J77" s="373"/>
      <c r="K77" s="373"/>
      <c r="L77" s="373"/>
      <c r="M77" s="373"/>
      <c r="N77" s="373"/>
      <c r="O77" s="373"/>
      <c r="P77" s="373"/>
      <c r="Q77" s="373"/>
      <c r="R77" s="133"/>
      <c r="S77" s="133"/>
    </row>
    <row r="78" spans="2:19" x14ac:dyDescent="0.25">
      <c r="B78" s="118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8"/>
      <c r="R78" s="1"/>
    </row>
    <row r="79" spans="2:19" ht="15.75" customHeight="1" x14ac:dyDescent="0.25">
      <c r="B79" s="8"/>
      <c r="C79" s="120"/>
      <c r="D79" s="120"/>
      <c r="E79" s="120"/>
      <c r="F79" s="351" t="s">
        <v>155</v>
      </c>
      <c r="G79" s="351"/>
      <c r="H79" s="351"/>
      <c r="I79" s="351"/>
      <c r="J79" s="351"/>
      <c r="K79" s="351"/>
      <c r="L79" s="351"/>
      <c r="M79" s="351"/>
      <c r="N79" s="120"/>
      <c r="O79" s="120"/>
      <c r="P79" s="120"/>
      <c r="Q79" s="121"/>
    </row>
    <row r="80" spans="2:19" ht="29.25" customHeight="1" x14ac:dyDescent="0.25">
      <c r="B80" s="379" t="s">
        <v>4</v>
      </c>
      <c r="C80" s="381" t="s">
        <v>5</v>
      </c>
      <c r="D80" s="381"/>
      <c r="E80" s="381" t="s">
        <v>6</v>
      </c>
      <c r="F80" s="381"/>
      <c r="G80" s="381" t="s">
        <v>7</v>
      </c>
      <c r="H80" s="381"/>
      <c r="I80" s="381" t="s">
        <v>8</v>
      </c>
      <c r="J80" s="381"/>
      <c r="K80" s="381" t="s">
        <v>9</v>
      </c>
      <c r="L80" s="381"/>
      <c r="M80" s="381" t="s">
        <v>10</v>
      </c>
      <c r="N80" s="381"/>
      <c r="O80" s="384" t="s">
        <v>11</v>
      </c>
      <c r="P80" s="384"/>
      <c r="Q80" s="380" t="s">
        <v>12</v>
      </c>
    </row>
    <row r="81" spans="2:19" ht="15.75" x14ac:dyDescent="0.25">
      <c r="B81" s="379"/>
      <c r="C81" s="382" t="s">
        <v>13</v>
      </c>
      <c r="D81" s="382"/>
      <c r="E81" s="382" t="s">
        <v>14</v>
      </c>
      <c r="F81" s="382"/>
      <c r="G81" s="382" t="s">
        <v>15</v>
      </c>
      <c r="H81" s="382"/>
      <c r="I81" s="382" t="s">
        <v>16</v>
      </c>
      <c r="J81" s="382"/>
      <c r="K81" s="382" t="s">
        <v>17</v>
      </c>
      <c r="L81" s="382"/>
      <c r="M81" s="382" t="s">
        <v>18</v>
      </c>
      <c r="N81" s="382"/>
      <c r="O81" s="385" t="s">
        <v>19</v>
      </c>
      <c r="P81" s="385"/>
      <c r="Q81" s="380"/>
    </row>
    <row r="82" spans="2:19" ht="22.5" x14ac:dyDescent="0.25">
      <c r="B82" s="379"/>
      <c r="C82" s="305" t="s">
        <v>153</v>
      </c>
      <c r="D82" s="306" t="s">
        <v>3</v>
      </c>
      <c r="E82" s="305" t="s">
        <v>153</v>
      </c>
      <c r="F82" s="306" t="s">
        <v>3</v>
      </c>
      <c r="G82" s="305" t="s">
        <v>153</v>
      </c>
      <c r="H82" s="306" t="s">
        <v>3</v>
      </c>
      <c r="I82" s="305" t="s">
        <v>153</v>
      </c>
      <c r="J82" s="306" t="s">
        <v>3</v>
      </c>
      <c r="K82" s="305" t="s">
        <v>153</v>
      </c>
      <c r="L82" s="306" t="s">
        <v>3</v>
      </c>
      <c r="M82" s="305" t="s">
        <v>153</v>
      </c>
      <c r="N82" s="306" t="s">
        <v>3</v>
      </c>
      <c r="O82" s="305" t="s">
        <v>153</v>
      </c>
      <c r="P82" s="306" t="s">
        <v>3</v>
      </c>
      <c r="Q82" s="380"/>
    </row>
    <row r="83" spans="2:19" ht="24.95" customHeight="1" x14ac:dyDescent="0.25">
      <c r="B83" s="53" t="s">
        <v>20</v>
      </c>
      <c r="C83" s="60" t="s">
        <v>21</v>
      </c>
      <c r="D83" s="60" t="s">
        <v>21</v>
      </c>
      <c r="E83" s="123">
        <f>SUM(E84:E92)</f>
        <v>1042.0000000000002</v>
      </c>
      <c r="F83" s="124">
        <f>SUM(F84:F92)</f>
        <v>99.999999999999986</v>
      </c>
      <c r="G83" s="123">
        <f>SUM(G84:G92)</f>
        <v>230578</v>
      </c>
      <c r="H83" s="124">
        <f>SUM(H84:H92)</f>
        <v>99.999999999999986</v>
      </c>
      <c r="I83" s="60" t="s">
        <v>21</v>
      </c>
      <c r="J83" s="60" t="s">
        <v>21</v>
      </c>
      <c r="K83" s="123">
        <f>SUM(K84:K92)</f>
        <v>251</v>
      </c>
      <c r="L83" s="124">
        <f>SUM(L84:L92)</f>
        <v>100</v>
      </c>
      <c r="M83" s="123">
        <f>SUM(M84:M92)</f>
        <v>8650.1577081956366</v>
      </c>
      <c r="N83" s="124">
        <f>SUM(N84:N92)</f>
        <v>100</v>
      </c>
      <c r="O83" s="60" t="s">
        <v>21</v>
      </c>
      <c r="P83" s="60" t="s">
        <v>21</v>
      </c>
      <c r="Q83" s="138" t="s">
        <v>22</v>
      </c>
    </row>
    <row r="84" spans="2:19" ht="24.95" customHeight="1" x14ac:dyDescent="0.25">
      <c r="B84" s="203" t="s">
        <v>51</v>
      </c>
      <c r="C84" s="8" t="s">
        <v>21</v>
      </c>
      <c r="D84" s="8" t="s">
        <v>21</v>
      </c>
      <c r="E84" s="20">
        <v>4.2400813835198372</v>
      </c>
      <c r="F84" s="117">
        <f>+E84/$E$83*100</f>
        <v>0.40691759918616471</v>
      </c>
      <c r="G84" s="20">
        <v>325</v>
      </c>
      <c r="H84" s="45">
        <f>+G84/$G$83*100</f>
        <v>0.1409501340110505</v>
      </c>
      <c r="I84" s="8" t="s">
        <v>21</v>
      </c>
      <c r="J84" s="8" t="s">
        <v>21</v>
      </c>
      <c r="K84" s="172">
        <v>0</v>
      </c>
      <c r="L84" s="172">
        <v>0</v>
      </c>
      <c r="M84" s="172">
        <v>0</v>
      </c>
      <c r="N84" s="172">
        <v>0</v>
      </c>
      <c r="O84" s="8" t="s">
        <v>21</v>
      </c>
      <c r="P84" s="8" t="s">
        <v>21</v>
      </c>
      <c r="Q84" s="196" t="s">
        <v>52</v>
      </c>
    </row>
    <row r="85" spans="2:19" ht="24.95" customHeight="1" x14ac:dyDescent="0.25">
      <c r="B85" s="203" t="s">
        <v>53</v>
      </c>
      <c r="C85" s="8" t="s">
        <v>21</v>
      </c>
      <c r="D85" s="8" t="s">
        <v>21</v>
      </c>
      <c r="E85" s="20">
        <v>21.200406917599185</v>
      </c>
      <c r="F85" s="117">
        <f t="shared" ref="F85:F92" si="16">+E85/$E$83*100</f>
        <v>2.0345879959308233</v>
      </c>
      <c r="G85" s="20">
        <v>609</v>
      </c>
      <c r="H85" s="45">
        <f t="shared" ref="H85:H91" si="17">+G85/$G$83*100</f>
        <v>0.26411886650070687</v>
      </c>
      <c r="I85" s="8" t="s">
        <v>21</v>
      </c>
      <c r="J85" s="8" t="s">
        <v>21</v>
      </c>
      <c r="K85" s="172">
        <v>0</v>
      </c>
      <c r="L85" s="172">
        <v>0</v>
      </c>
      <c r="M85" s="172">
        <v>0</v>
      </c>
      <c r="N85" s="172">
        <v>0</v>
      </c>
      <c r="O85" s="8" t="s">
        <v>21</v>
      </c>
      <c r="P85" s="8" t="s">
        <v>21</v>
      </c>
      <c r="Q85" s="196" t="s">
        <v>54</v>
      </c>
    </row>
    <row r="86" spans="2:19" ht="24.95" customHeight="1" x14ac:dyDescent="0.25">
      <c r="B86" s="203" t="s">
        <v>55</v>
      </c>
      <c r="C86" s="8" t="s">
        <v>21</v>
      </c>
      <c r="D86" s="8" t="s">
        <v>21</v>
      </c>
      <c r="E86" s="20">
        <v>31.80061037639878</v>
      </c>
      <c r="F86" s="117">
        <f t="shared" si="16"/>
        <v>3.0518819938962354</v>
      </c>
      <c r="G86" s="20">
        <v>10997</v>
      </c>
      <c r="H86" s="45">
        <f t="shared" si="17"/>
        <v>4.7693188422139148</v>
      </c>
      <c r="I86" s="8" t="s">
        <v>21</v>
      </c>
      <c r="J86" s="8" t="s">
        <v>21</v>
      </c>
      <c r="K86" s="23">
        <v>37</v>
      </c>
      <c r="L86" s="209">
        <f>+K86/$K$83*100</f>
        <v>14.741035856573706</v>
      </c>
      <c r="M86" s="23">
        <v>254.78988241296341</v>
      </c>
      <c r="N86" s="117">
        <f t="shared" ref="N86:N91" si="18">+M86/$M$83*100</f>
        <v>2.9454940708371296</v>
      </c>
      <c r="O86" s="8" t="s">
        <v>21</v>
      </c>
      <c r="P86" s="8" t="s">
        <v>21</v>
      </c>
      <c r="Q86" s="196" t="s">
        <v>56</v>
      </c>
    </row>
    <row r="87" spans="2:19" ht="24.95" customHeight="1" x14ac:dyDescent="0.25">
      <c r="B87" s="203" t="s">
        <v>57</v>
      </c>
      <c r="C87" s="8" t="s">
        <v>21</v>
      </c>
      <c r="D87" s="8" t="s">
        <v>21</v>
      </c>
      <c r="E87" s="20">
        <v>81.621566632756867</v>
      </c>
      <c r="F87" s="117">
        <f t="shared" si="16"/>
        <v>7.8331637843336699</v>
      </c>
      <c r="G87" s="20">
        <v>21085</v>
      </c>
      <c r="H87" s="45">
        <f t="shared" si="17"/>
        <v>9.1444110019169216</v>
      </c>
      <c r="I87" s="8" t="s">
        <v>21</v>
      </c>
      <c r="J87" s="8" t="s">
        <v>21</v>
      </c>
      <c r="K87" s="23">
        <v>71</v>
      </c>
      <c r="L87" s="209">
        <f t="shared" ref="L87:L90" si="19">+K87/$K$83*100</f>
        <v>28.286852589641438</v>
      </c>
      <c r="M87" s="23">
        <v>2095.0136331975687</v>
      </c>
      <c r="N87" s="117">
        <f t="shared" si="18"/>
        <v>24.219369216963955</v>
      </c>
      <c r="O87" s="8" t="s">
        <v>21</v>
      </c>
      <c r="P87" s="8" t="s">
        <v>21</v>
      </c>
      <c r="Q87" s="196" t="s">
        <v>58</v>
      </c>
    </row>
    <row r="88" spans="2:19" ht="24.95" customHeight="1" x14ac:dyDescent="0.25">
      <c r="B88" s="203" t="s">
        <v>59</v>
      </c>
      <c r="C88" s="8" t="s">
        <v>21</v>
      </c>
      <c r="D88" s="8" t="s">
        <v>21</v>
      </c>
      <c r="E88" s="20">
        <v>422.94811800610375</v>
      </c>
      <c r="F88" s="117">
        <f t="shared" si="16"/>
        <v>40.59003051881993</v>
      </c>
      <c r="G88" s="20">
        <v>110850</v>
      </c>
      <c r="H88" s="45">
        <f t="shared" si="17"/>
        <v>48.074838015769068</v>
      </c>
      <c r="I88" s="8" t="s">
        <v>21</v>
      </c>
      <c r="J88" s="8" t="s">
        <v>21</v>
      </c>
      <c r="K88" s="23">
        <v>104</v>
      </c>
      <c r="L88" s="209">
        <f t="shared" si="19"/>
        <v>41.43426294820717</v>
      </c>
      <c r="M88" s="23">
        <v>2384.8533008876543</v>
      </c>
      <c r="N88" s="117">
        <f t="shared" si="18"/>
        <v>27.570055730060421</v>
      </c>
      <c r="O88" s="8" t="s">
        <v>21</v>
      </c>
      <c r="P88" s="8" t="s">
        <v>21</v>
      </c>
      <c r="Q88" s="196" t="s">
        <v>268</v>
      </c>
    </row>
    <row r="89" spans="2:19" ht="24.95" customHeight="1" x14ac:dyDescent="0.25">
      <c r="B89" s="203" t="s">
        <v>60</v>
      </c>
      <c r="C89" s="8" t="s">
        <v>21</v>
      </c>
      <c r="D89" s="8" t="s">
        <v>21</v>
      </c>
      <c r="E89" s="20">
        <v>98.581892166836212</v>
      </c>
      <c r="F89" s="117">
        <f t="shared" si="16"/>
        <v>9.4608341810783294</v>
      </c>
      <c r="G89" s="20">
        <v>26261</v>
      </c>
      <c r="H89" s="45">
        <f t="shared" si="17"/>
        <v>11.389204520812914</v>
      </c>
      <c r="I89" s="8" t="s">
        <v>21</v>
      </c>
      <c r="J89" s="8" t="s">
        <v>21</v>
      </c>
      <c r="K89" s="23">
        <v>11</v>
      </c>
      <c r="L89" s="209">
        <f t="shared" si="19"/>
        <v>4.3824701195219129</v>
      </c>
      <c r="M89" s="23">
        <v>1094.4051779866857</v>
      </c>
      <c r="N89" s="117">
        <f t="shared" si="18"/>
        <v>12.65185231189237</v>
      </c>
      <c r="O89" s="8" t="s">
        <v>21</v>
      </c>
      <c r="P89" s="8" t="s">
        <v>21</v>
      </c>
      <c r="Q89" s="196" t="s">
        <v>61</v>
      </c>
    </row>
    <row r="90" spans="2:19" ht="24.95" customHeight="1" x14ac:dyDescent="0.25">
      <c r="B90" s="203" t="s">
        <v>62</v>
      </c>
      <c r="C90" s="8" t="s">
        <v>21</v>
      </c>
      <c r="D90" s="8" t="s">
        <v>21</v>
      </c>
      <c r="E90" s="20">
        <v>374.18718209562564</v>
      </c>
      <c r="F90" s="117">
        <f t="shared" si="16"/>
        <v>35.910478128179037</v>
      </c>
      <c r="G90" s="20">
        <v>59958</v>
      </c>
      <c r="H90" s="45">
        <f t="shared" si="17"/>
        <v>26.003348107798661</v>
      </c>
      <c r="I90" s="8" t="s">
        <v>21</v>
      </c>
      <c r="J90" s="8" t="s">
        <v>21</v>
      </c>
      <c r="K90" s="23">
        <v>28</v>
      </c>
      <c r="L90" s="209">
        <f t="shared" si="19"/>
        <v>11.155378486055776</v>
      </c>
      <c r="M90" s="23">
        <v>2694.6114061224998</v>
      </c>
      <c r="N90" s="117">
        <f t="shared" si="18"/>
        <v>31.151008999170919</v>
      </c>
      <c r="O90" s="8" t="s">
        <v>21</v>
      </c>
      <c r="P90" s="8" t="s">
        <v>21</v>
      </c>
      <c r="Q90" s="196" t="s">
        <v>269</v>
      </c>
    </row>
    <row r="91" spans="2:19" ht="24.95" customHeight="1" x14ac:dyDescent="0.25">
      <c r="B91" s="203" t="s">
        <v>63</v>
      </c>
      <c r="C91" s="8" t="s">
        <v>21</v>
      </c>
      <c r="D91" s="8" t="s">
        <v>21</v>
      </c>
      <c r="E91" s="20">
        <v>6.3601220752797563</v>
      </c>
      <c r="F91" s="117">
        <f t="shared" si="16"/>
        <v>0.6103763987792471</v>
      </c>
      <c r="G91" s="20">
        <v>493</v>
      </c>
      <c r="H91" s="45">
        <f t="shared" si="17"/>
        <v>0.21381051097676274</v>
      </c>
      <c r="I91" s="8" t="s">
        <v>21</v>
      </c>
      <c r="J91" s="8" t="s">
        <v>21</v>
      </c>
      <c r="K91" s="172">
        <v>0</v>
      </c>
      <c r="L91" s="172">
        <v>0</v>
      </c>
      <c r="M91" s="23">
        <v>126.48430758826582</v>
      </c>
      <c r="N91" s="117">
        <f t="shared" si="18"/>
        <v>1.4622196710752176</v>
      </c>
      <c r="O91" s="8" t="s">
        <v>21</v>
      </c>
      <c r="P91" s="8" t="s">
        <v>21</v>
      </c>
      <c r="Q91" s="196" t="s">
        <v>270</v>
      </c>
    </row>
    <row r="92" spans="2:19" ht="24.95" customHeight="1" thickBot="1" x14ac:dyDescent="0.3">
      <c r="B92" s="206" t="s">
        <v>64</v>
      </c>
      <c r="C92" s="116" t="s">
        <v>21</v>
      </c>
      <c r="D92" s="116" t="s">
        <v>21</v>
      </c>
      <c r="E92" s="115">
        <v>1.0600203458799593</v>
      </c>
      <c r="F92" s="126">
        <f t="shared" si="16"/>
        <v>0.10172939979654118</v>
      </c>
      <c r="G92" s="173">
        <v>0</v>
      </c>
      <c r="H92" s="173">
        <v>0</v>
      </c>
      <c r="I92" s="116" t="s">
        <v>21</v>
      </c>
      <c r="J92" s="116" t="s">
        <v>21</v>
      </c>
      <c r="K92" s="173">
        <v>0</v>
      </c>
      <c r="L92" s="173">
        <v>0</v>
      </c>
      <c r="M92" s="173">
        <v>0</v>
      </c>
      <c r="N92" s="173">
        <v>0</v>
      </c>
      <c r="O92" s="116" t="s">
        <v>21</v>
      </c>
      <c r="P92" s="116" t="s">
        <v>21</v>
      </c>
      <c r="Q92" s="208" t="s">
        <v>65</v>
      </c>
    </row>
    <row r="93" spans="2:19" x14ac:dyDescent="0.25">
      <c r="B93" s="182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82"/>
    </row>
    <row r="94" spans="2:19" s="134" customFormat="1" ht="40.5" customHeight="1" x14ac:dyDescent="0.3">
      <c r="B94" s="374" t="s">
        <v>229</v>
      </c>
      <c r="C94" s="374"/>
      <c r="D94" s="374"/>
      <c r="E94" s="374"/>
      <c r="F94" s="374"/>
      <c r="G94" s="374"/>
      <c r="H94" s="374"/>
      <c r="I94" s="374"/>
      <c r="J94" s="374"/>
      <c r="K94" s="374"/>
      <c r="L94" s="374"/>
      <c r="M94" s="374"/>
      <c r="N94" s="374"/>
      <c r="O94" s="374"/>
      <c r="P94" s="374"/>
      <c r="Q94" s="374"/>
      <c r="R94" s="133"/>
      <c r="S94" s="133"/>
    </row>
    <row r="95" spans="2:19" s="134" customFormat="1" ht="33.75" customHeight="1" x14ac:dyDescent="0.3">
      <c r="B95" s="373" t="s">
        <v>230</v>
      </c>
      <c r="C95" s="373"/>
      <c r="D95" s="373"/>
      <c r="E95" s="373"/>
      <c r="F95" s="373"/>
      <c r="G95" s="373"/>
      <c r="H95" s="373"/>
      <c r="I95" s="373"/>
      <c r="J95" s="373"/>
      <c r="K95" s="373"/>
      <c r="L95" s="373"/>
      <c r="M95" s="373"/>
      <c r="N95" s="373"/>
      <c r="O95" s="373"/>
      <c r="P95" s="373"/>
      <c r="Q95" s="373"/>
      <c r="R95" s="133"/>
      <c r="S95" s="133"/>
    </row>
    <row r="96" spans="2:19" x14ac:dyDescent="0.25">
      <c r="B96" s="118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8"/>
      <c r="R96" s="1"/>
    </row>
    <row r="97" spans="2:19" ht="15.75" customHeight="1" x14ac:dyDescent="0.25">
      <c r="B97" s="8"/>
      <c r="C97" s="120"/>
      <c r="D97" s="120"/>
      <c r="E97" s="120"/>
      <c r="F97" s="351" t="s">
        <v>315</v>
      </c>
      <c r="G97" s="351"/>
      <c r="H97" s="351"/>
      <c r="I97" s="351"/>
      <c r="J97" s="351"/>
      <c r="K97" s="351"/>
      <c r="L97" s="351"/>
      <c r="M97" s="351"/>
      <c r="N97" s="120"/>
      <c r="O97" s="120"/>
      <c r="P97" s="120"/>
      <c r="Q97" s="121"/>
    </row>
    <row r="98" spans="2:19" ht="31.5" customHeight="1" x14ac:dyDescent="0.25">
      <c r="B98" s="379" t="s">
        <v>4</v>
      </c>
      <c r="C98" s="381" t="s">
        <v>5</v>
      </c>
      <c r="D98" s="381"/>
      <c r="E98" s="381" t="s">
        <v>6</v>
      </c>
      <c r="F98" s="381"/>
      <c r="G98" s="381" t="s">
        <v>7</v>
      </c>
      <c r="H98" s="381"/>
      <c r="I98" s="381" t="s">
        <v>8</v>
      </c>
      <c r="J98" s="381"/>
      <c r="K98" s="381" t="s">
        <v>9</v>
      </c>
      <c r="L98" s="381"/>
      <c r="M98" s="381" t="s">
        <v>10</v>
      </c>
      <c r="N98" s="381"/>
      <c r="O98" s="384" t="s">
        <v>11</v>
      </c>
      <c r="P98" s="384"/>
      <c r="Q98" s="380" t="s">
        <v>12</v>
      </c>
    </row>
    <row r="99" spans="2:19" ht="15.75" x14ac:dyDescent="0.25">
      <c r="B99" s="379"/>
      <c r="C99" s="382" t="s">
        <v>13</v>
      </c>
      <c r="D99" s="382"/>
      <c r="E99" s="382" t="s">
        <v>14</v>
      </c>
      <c r="F99" s="382"/>
      <c r="G99" s="382" t="s">
        <v>15</v>
      </c>
      <c r="H99" s="382"/>
      <c r="I99" s="382" t="s">
        <v>16</v>
      </c>
      <c r="J99" s="382"/>
      <c r="K99" s="382" t="s">
        <v>17</v>
      </c>
      <c r="L99" s="382"/>
      <c r="M99" s="382" t="s">
        <v>18</v>
      </c>
      <c r="N99" s="382"/>
      <c r="O99" s="385" t="s">
        <v>19</v>
      </c>
      <c r="P99" s="385"/>
      <c r="Q99" s="380"/>
    </row>
    <row r="100" spans="2:19" ht="22.5" x14ac:dyDescent="0.25">
      <c r="B100" s="379"/>
      <c r="C100" s="305" t="s">
        <v>153</v>
      </c>
      <c r="D100" s="306" t="s">
        <v>3</v>
      </c>
      <c r="E100" s="305" t="s">
        <v>153</v>
      </c>
      <c r="F100" s="306" t="s">
        <v>3</v>
      </c>
      <c r="G100" s="305" t="s">
        <v>153</v>
      </c>
      <c r="H100" s="306" t="s">
        <v>3</v>
      </c>
      <c r="I100" s="305" t="s">
        <v>153</v>
      </c>
      <c r="J100" s="306" t="s">
        <v>3</v>
      </c>
      <c r="K100" s="305" t="s">
        <v>153</v>
      </c>
      <c r="L100" s="306" t="s">
        <v>3</v>
      </c>
      <c r="M100" s="305" t="s">
        <v>153</v>
      </c>
      <c r="N100" s="306" t="s">
        <v>3</v>
      </c>
      <c r="O100" s="305" t="s">
        <v>153</v>
      </c>
      <c r="P100" s="306" t="s">
        <v>3</v>
      </c>
      <c r="Q100" s="380"/>
    </row>
    <row r="101" spans="2:19" ht="24.95" customHeight="1" x14ac:dyDescent="0.25">
      <c r="B101" s="53" t="s">
        <v>20</v>
      </c>
      <c r="C101" s="60" t="s">
        <v>21</v>
      </c>
      <c r="D101" s="60" t="s">
        <v>21</v>
      </c>
      <c r="E101" s="123">
        <f>SUM(E102:E110)</f>
        <v>5904</v>
      </c>
      <c r="F101" s="124">
        <f>SUM(F102:F110)</f>
        <v>99.999999999999986</v>
      </c>
      <c r="G101" s="123">
        <f>SUM(G102:G110)</f>
        <v>416432</v>
      </c>
      <c r="H101" s="124">
        <f>SUM(H102:H110)</f>
        <v>100</v>
      </c>
      <c r="I101" s="60" t="s">
        <v>21</v>
      </c>
      <c r="J101" s="60" t="s">
        <v>21</v>
      </c>
      <c r="K101" s="123">
        <f>SUM(K102:K110)</f>
        <v>530</v>
      </c>
      <c r="L101" s="124">
        <f>SUM(L102:L110)</f>
        <v>100</v>
      </c>
      <c r="M101" s="123">
        <f>SUM(M102:M110)</f>
        <v>8717.2138656646603</v>
      </c>
      <c r="N101" s="124">
        <f>SUM(N102:N110)</f>
        <v>100</v>
      </c>
      <c r="O101" s="60" t="s">
        <v>21</v>
      </c>
      <c r="P101" s="60" t="s">
        <v>21</v>
      </c>
      <c r="Q101" s="138" t="s">
        <v>22</v>
      </c>
    </row>
    <row r="102" spans="2:19" ht="24.95" customHeight="1" x14ac:dyDescent="0.25">
      <c r="B102" s="203" t="s">
        <v>313</v>
      </c>
      <c r="C102" s="8" t="s">
        <v>21</v>
      </c>
      <c r="D102" s="8" t="s">
        <v>21</v>
      </c>
      <c r="E102" s="20">
        <v>30.266575529733423</v>
      </c>
      <c r="F102" s="117">
        <f>+E102/$E$101*100</f>
        <v>0.51264524948735479</v>
      </c>
      <c r="G102" s="20">
        <v>363</v>
      </c>
      <c r="H102" s="127">
        <f>+G102/$G$101*100</f>
        <v>8.7169093633534409E-2</v>
      </c>
      <c r="I102" s="8" t="s">
        <v>21</v>
      </c>
      <c r="J102" s="8" t="s">
        <v>21</v>
      </c>
      <c r="K102" s="172">
        <v>0</v>
      </c>
      <c r="L102" s="172">
        <v>0</v>
      </c>
      <c r="M102" s="172">
        <v>0</v>
      </c>
      <c r="N102" s="172">
        <v>0</v>
      </c>
      <c r="O102" s="8" t="s">
        <v>21</v>
      </c>
      <c r="P102" s="8" t="s">
        <v>21</v>
      </c>
      <c r="Q102" s="196" t="s">
        <v>52</v>
      </c>
    </row>
    <row r="103" spans="2:19" ht="24.95" customHeight="1" x14ac:dyDescent="0.25">
      <c r="B103" s="203" t="s">
        <v>314</v>
      </c>
      <c r="C103" s="8" t="s">
        <v>21</v>
      </c>
      <c r="D103" s="8" t="s">
        <v>21</v>
      </c>
      <c r="E103" s="20">
        <v>81.719753930280234</v>
      </c>
      <c r="F103" s="117">
        <f t="shared" ref="F103:F109" si="20">+E103/$E$101*100</f>
        <v>1.3841421736158577</v>
      </c>
      <c r="G103" s="20">
        <v>341</v>
      </c>
      <c r="H103" s="127">
        <f t="shared" ref="H103:H109" si="21">+G103/$G$101*100</f>
        <v>8.1886118261805044E-2</v>
      </c>
      <c r="I103" s="8" t="s">
        <v>21</v>
      </c>
      <c r="J103" s="8" t="s">
        <v>21</v>
      </c>
      <c r="K103" s="172">
        <v>0</v>
      </c>
      <c r="L103" s="172">
        <v>0</v>
      </c>
      <c r="M103" s="172">
        <v>0</v>
      </c>
      <c r="N103" s="172">
        <v>0</v>
      </c>
      <c r="O103" s="8" t="s">
        <v>21</v>
      </c>
      <c r="P103" s="8" t="s">
        <v>21</v>
      </c>
      <c r="Q103" s="196" t="s">
        <v>54</v>
      </c>
    </row>
    <row r="104" spans="2:19" ht="24.95" customHeight="1" x14ac:dyDescent="0.25">
      <c r="B104" s="203" t="s">
        <v>55</v>
      </c>
      <c r="C104" s="8" t="s">
        <v>21</v>
      </c>
      <c r="D104" s="8" t="s">
        <v>21</v>
      </c>
      <c r="E104" s="20">
        <v>27.239917976760079</v>
      </c>
      <c r="F104" s="117">
        <f t="shared" si="20"/>
        <v>0.46138072453861922</v>
      </c>
      <c r="G104" s="20">
        <v>3979</v>
      </c>
      <c r="H104" s="127">
        <f t="shared" si="21"/>
        <v>0.95549813655050519</v>
      </c>
      <c r="I104" s="8" t="s">
        <v>21</v>
      </c>
      <c r="J104" s="8" t="s">
        <v>21</v>
      </c>
      <c r="K104" s="23">
        <v>29</v>
      </c>
      <c r="L104" s="209">
        <f>+K104/$K$101*100</f>
        <v>5.4716981132075473</v>
      </c>
      <c r="M104" s="23">
        <v>51.720184846352907</v>
      </c>
      <c r="N104" s="117">
        <f t="shared" ref="N104:N109" si="22">+M104/$M$101*100</f>
        <v>0.59331095512143206</v>
      </c>
      <c r="O104" s="8" t="s">
        <v>21</v>
      </c>
      <c r="P104" s="8" t="s">
        <v>21</v>
      </c>
      <c r="Q104" s="196" t="s">
        <v>56</v>
      </c>
    </row>
    <row r="105" spans="2:19" ht="24.95" customHeight="1" x14ac:dyDescent="0.25">
      <c r="B105" s="203" t="s">
        <v>57</v>
      </c>
      <c r="C105" s="8" t="s">
        <v>21</v>
      </c>
      <c r="D105" s="8" t="s">
        <v>21</v>
      </c>
      <c r="E105" s="20">
        <v>205.81271360218727</v>
      </c>
      <c r="F105" s="117">
        <f t="shared" si="20"/>
        <v>3.485987696514012</v>
      </c>
      <c r="G105" s="20">
        <v>11417</v>
      </c>
      <c r="H105" s="127">
        <f t="shared" si="21"/>
        <v>2.7416240826833671</v>
      </c>
      <c r="I105" s="8" t="s">
        <v>21</v>
      </c>
      <c r="J105" s="8" t="s">
        <v>21</v>
      </c>
      <c r="K105" s="23">
        <v>86</v>
      </c>
      <c r="L105" s="209">
        <f t="shared" ref="L105:L108" si="23">+K105/$K$101*100</f>
        <v>16.226415094339622</v>
      </c>
      <c r="M105" s="23">
        <v>1107.1097276925802</v>
      </c>
      <c r="N105" s="117">
        <f t="shared" si="22"/>
        <v>12.70027034730972</v>
      </c>
      <c r="O105" s="8" t="s">
        <v>21</v>
      </c>
      <c r="P105" s="8" t="s">
        <v>21</v>
      </c>
      <c r="Q105" s="196" t="s">
        <v>58</v>
      </c>
    </row>
    <row r="106" spans="2:19" ht="24.95" customHeight="1" x14ac:dyDescent="0.25">
      <c r="B106" s="203" t="s">
        <v>59</v>
      </c>
      <c r="C106" s="8" t="s">
        <v>21</v>
      </c>
      <c r="D106" s="8" t="s">
        <v>21</v>
      </c>
      <c r="E106" s="20">
        <v>726.39781271360209</v>
      </c>
      <c r="F106" s="117">
        <f t="shared" si="20"/>
        <v>12.303485987696511</v>
      </c>
      <c r="G106" s="20">
        <v>68919</v>
      </c>
      <c r="H106" s="127">
        <f t="shared" si="21"/>
        <v>16.549880892918893</v>
      </c>
      <c r="I106" s="8" t="s">
        <v>21</v>
      </c>
      <c r="J106" s="8" t="s">
        <v>21</v>
      </c>
      <c r="K106" s="23">
        <v>119</v>
      </c>
      <c r="L106" s="209">
        <f t="shared" si="23"/>
        <v>22.452830188679247</v>
      </c>
      <c r="M106" s="23">
        <v>1366.9821799721819</v>
      </c>
      <c r="N106" s="117">
        <f t="shared" si="22"/>
        <v>15.681411527098673</v>
      </c>
      <c r="O106" s="8" t="s">
        <v>21</v>
      </c>
      <c r="P106" s="8" t="s">
        <v>21</v>
      </c>
      <c r="Q106" s="196" t="s">
        <v>268</v>
      </c>
    </row>
    <row r="107" spans="2:19" ht="24.95" customHeight="1" x14ac:dyDescent="0.25">
      <c r="B107" s="203" t="s">
        <v>60</v>
      </c>
      <c r="C107" s="8" t="s">
        <v>21</v>
      </c>
      <c r="D107" s="8" t="s">
        <v>21</v>
      </c>
      <c r="E107" s="20">
        <v>1280.2761449077236</v>
      </c>
      <c r="F107" s="117">
        <f t="shared" si="20"/>
        <v>21.684894053315102</v>
      </c>
      <c r="G107" s="20">
        <v>22718</v>
      </c>
      <c r="H107" s="127">
        <f t="shared" si="21"/>
        <v>5.4553924770430706</v>
      </c>
      <c r="I107" s="8" t="s">
        <v>21</v>
      </c>
      <c r="J107" s="8" t="s">
        <v>21</v>
      </c>
      <c r="K107" s="23">
        <v>48</v>
      </c>
      <c r="L107" s="209">
        <f t="shared" si="23"/>
        <v>9.0566037735849054</v>
      </c>
      <c r="M107" s="23">
        <v>1587.1741448724047</v>
      </c>
      <c r="N107" s="117">
        <f t="shared" si="22"/>
        <v>18.207355805780583</v>
      </c>
      <c r="O107" s="8" t="s">
        <v>21</v>
      </c>
      <c r="P107" s="8" t="s">
        <v>21</v>
      </c>
      <c r="Q107" s="196" t="s">
        <v>61</v>
      </c>
    </row>
    <row r="108" spans="2:19" ht="24.95" customHeight="1" x14ac:dyDescent="0.25">
      <c r="B108" s="203" t="s">
        <v>62</v>
      </c>
      <c r="C108" s="8" t="s">
        <v>21</v>
      </c>
      <c r="D108" s="8" t="s">
        <v>21</v>
      </c>
      <c r="E108" s="20">
        <v>3543.2071086807928</v>
      </c>
      <c r="F108" s="117">
        <f t="shared" si="20"/>
        <v>60.013670539986329</v>
      </c>
      <c r="G108" s="20">
        <v>303850</v>
      </c>
      <c r="H108" s="127">
        <f t="shared" si="21"/>
        <v>72.965093940907522</v>
      </c>
      <c r="I108" s="8" t="s">
        <v>21</v>
      </c>
      <c r="J108" s="8" t="s">
        <v>21</v>
      </c>
      <c r="K108" s="23">
        <v>248</v>
      </c>
      <c r="L108" s="209">
        <f t="shared" si="23"/>
        <v>46.79245283018868</v>
      </c>
      <c r="M108" s="23">
        <v>4453.3199731071118</v>
      </c>
      <c r="N108" s="117">
        <f t="shared" si="22"/>
        <v>51.086505869126796</v>
      </c>
      <c r="O108" s="8" t="s">
        <v>21</v>
      </c>
      <c r="P108" s="8" t="s">
        <v>21</v>
      </c>
      <c r="Q108" s="196" t="s">
        <v>269</v>
      </c>
    </row>
    <row r="109" spans="2:19" ht="24.95" customHeight="1" x14ac:dyDescent="0.25">
      <c r="B109" s="203" t="s">
        <v>63</v>
      </c>
      <c r="C109" s="8" t="s">
        <v>21</v>
      </c>
      <c r="D109" s="8" t="s">
        <v>21</v>
      </c>
      <c r="E109" s="20">
        <v>9.0799726589200258</v>
      </c>
      <c r="F109" s="117">
        <f t="shared" si="20"/>
        <v>0.1537935748462064</v>
      </c>
      <c r="G109" s="20">
        <v>4845</v>
      </c>
      <c r="H109" s="127">
        <f t="shared" si="21"/>
        <v>1.1634552580013062</v>
      </c>
      <c r="I109" s="8" t="s">
        <v>21</v>
      </c>
      <c r="J109" s="8" t="s">
        <v>21</v>
      </c>
      <c r="K109" s="172">
        <v>0</v>
      </c>
      <c r="L109" s="172">
        <v>0</v>
      </c>
      <c r="M109" s="23">
        <v>150.9076551740296</v>
      </c>
      <c r="N109" s="117">
        <f t="shared" si="22"/>
        <v>1.7311454955628001</v>
      </c>
      <c r="O109" s="8" t="s">
        <v>21</v>
      </c>
      <c r="P109" s="8" t="s">
        <v>21</v>
      </c>
      <c r="Q109" s="196" t="s">
        <v>270</v>
      </c>
    </row>
    <row r="110" spans="2:19" ht="24.95" customHeight="1" thickBot="1" x14ac:dyDescent="0.3">
      <c r="B110" s="206" t="s">
        <v>64</v>
      </c>
      <c r="C110" s="116" t="s">
        <v>21</v>
      </c>
      <c r="D110" s="116" t="s">
        <v>21</v>
      </c>
      <c r="E110" s="173">
        <v>0</v>
      </c>
      <c r="F110" s="173">
        <v>0</v>
      </c>
      <c r="G110" s="173">
        <v>0</v>
      </c>
      <c r="H110" s="173">
        <v>0</v>
      </c>
      <c r="I110" s="116" t="s">
        <v>21</v>
      </c>
      <c r="J110" s="116" t="s">
        <v>21</v>
      </c>
      <c r="K110" s="173">
        <v>0</v>
      </c>
      <c r="L110" s="173">
        <v>0</v>
      </c>
      <c r="M110" s="173">
        <v>0</v>
      </c>
      <c r="N110" s="173">
        <v>0</v>
      </c>
      <c r="O110" s="116" t="s">
        <v>21</v>
      </c>
      <c r="P110" s="116" t="s">
        <v>21</v>
      </c>
      <c r="Q110" s="208" t="s">
        <v>65</v>
      </c>
    </row>
    <row r="111" spans="2:19" x14ac:dyDescent="0.25">
      <c r="B111" s="182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82"/>
    </row>
    <row r="112" spans="2:19" s="134" customFormat="1" ht="36" customHeight="1" x14ac:dyDescent="0.3">
      <c r="B112" s="374" t="s">
        <v>229</v>
      </c>
      <c r="C112" s="374"/>
      <c r="D112" s="374"/>
      <c r="E112" s="374"/>
      <c r="F112" s="374"/>
      <c r="G112" s="374"/>
      <c r="H112" s="374"/>
      <c r="I112" s="374"/>
      <c r="J112" s="374"/>
      <c r="K112" s="374"/>
      <c r="L112" s="374"/>
      <c r="M112" s="374"/>
      <c r="N112" s="374"/>
      <c r="O112" s="374"/>
      <c r="P112" s="374"/>
      <c r="Q112" s="374"/>
      <c r="R112" s="133"/>
      <c r="S112" s="133"/>
    </row>
    <row r="113" spans="2:19" s="134" customFormat="1" ht="34.5" customHeight="1" x14ac:dyDescent="0.3">
      <c r="B113" s="373" t="s">
        <v>230</v>
      </c>
      <c r="C113" s="373"/>
      <c r="D113" s="373"/>
      <c r="E113" s="373"/>
      <c r="F113" s="373"/>
      <c r="G113" s="373"/>
      <c r="H113" s="373"/>
      <c r="I113" s="373"/>
      <c r="J113" s="373"/>
      <c r="K113" s="373"/>
      <c r="L113" s="373"/>
      <c r="M113" s="373"/>
      <c r="N113" s="373"/>
      <c r="O113" s="373"/>
      <c r="P113" s="373"/>
      <c r="Q113" s="373"/>
      <c r="R113" s="133"/>
      <c r="S113" s="133"/>
    </row>
    <row r="114" spans="2:19" x14ac:dyDescent="0.25">
      <c r="B114" s="118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8"/>
      <c r="R114" s="1"/>
    </row>
    <row r="115" spans="2:19" ht="15.75" customHeight="1" x14ac:dyDescent="0.25">
      <c r="B115" s="8"/>
      <c r="C115" s="120"/>
      <c r="D115" s="120"/>
      <c r="E115" s="120"/>
      <c r="F115" s="351" t="s">
        <v>295</v>
      </c>
      <c r="G115" s="351"/>
      <c r="H115" s="351"/>
      <c r="I115" s="351"/>
      <c r="J115" s="351"/>
      <c r="K115" s="351"/>
      <c r="L115" s="351"/>
      <c r="M115" s="351"/>
      <c r="N115" s="120"/>
      <c r="O115" s="120"/>
      <c r="P115" s="120"/>
      <c r="Q115" s="121"/>
    </row>
    <row r="116" spans="2:19" ht="33" customHeight="1" x14ac:dyDescent="0.25">
      <c r="B116" s="379" t="s">
        <v>4</v>
      </c>
      <c r="C116" s="381" t="s">
        <v>5</v>
      </c>
      <c r="D116" s="381"/>
      <c r="E116" s="381" t="s">
        <v>6</v>
      </c>
      <c r="F116" s="381"/>
      <c r="G116" s="381" t="s">
        <v>7</v>
      </c>
      <c r="H116" s="381"/>
      <c r="I116" s="381" t="s">
        <v>8</v>
      </c>
      <c r="J116" s="381"/>
      <c r="K116" s="381" t="s">
        <v>9</v>
      </c>
      <c r="L116" s="381"/>
      <c r="M116" s="381" t="s">
        <v>10</v>
      </c>
      <c r="N116" s="381"/>
      <c r="O116" s="384" t="s">
        <v>11</v>
      </c>
      <c r="P116" s="384"/>
      <c r="Q116" s="380" t="s">
        <v>12</v>
      </c>
    </row>
    <row r="117" spans="2:19" ht="15.75" x14ac:dyDescent="0.25">
      <c r="B117" s="379"/>
      <c r="C117" s="382" t="s">
        <v>13</v>
      </c>
      <c r="D117" s="382"/>
      <c r="E117" s="382" t="s">
        <v>14</v>
      </c>
      <c r="F117" s="382"/>
      <c r="G117" s="382" t="s">
        <v>15</v>
      </c>
      <c r="H117" s="382"/>
      <c r="I117" s="382" t="s">
        <v>16</v>
      </c>
      <c r="J117" s="382"/>
      <c r="K117" s="382" t="s">
        <v>17</v>
      </c>
      <c r="L117" s="382"/>
      <c r="M117" s="382" t="s">
        <v>18</v>
      </c>
      <c r="N117" s="382"/>
      <c r="O117" s="385" t="s">
        <v>19</v>
      </c>
      <c r="P117" s="385"/>
      <c r="Q117" s="380"/>
    </row>
    <row r="118" spans="2:19" ht="22.5" x14ac:dyDescent="0.25">
      <c r="B118" s="379"/>
      <c r="C118" s="305" t="s">
        <v>153</v>
      </c>
      <c r="D118" s="306" t="s">
        <v>3</v>
      </c>
      <c r="E118" s="305" t="s">
        <v>153</v>
      </c>
      <c r="F118" s="306" t="s">
        <v>3</v>
      </c>
      <c r="G118" s="305" t="s">
        <v>153</v>
      </c>
      <c r="H118" s="306" t="s">
        <v>3</v>
      </c>
      <c r="I118" s="305" t="s">
        <v>153</v>
      </c>
      <c r="J118" s="306" t="s">
        <v>3</v>
      </c>
      <c r="K118" s="305" t="s">
        <v>153</v>
      </c>
      <c r="L118" s="306" t="s">
        <v>3</v>
      </c>
      <c r="M118" s="305" t="s">
        <v>153</v>
      </c>
      <c r="N118" s="306" t="s">
        <v>3</v>
      </c>
      <c r="O118" s="305" t="s">
        <v>153</v>
      </c>
      <c r="P118" s="306" t="s">
        <v>3</v>
      </c>
      <c r="Q118" s="380"/>
    </row>
    <row r="119" spans="2:19" ht="24.95" customHeight="1" x14ac:dyDescent="0.25">
      <c r="B119" s="53" t="s">
        <v>20</v>
      </c>
      <c r="C119" s="60" t="s">
        <v>21</v>
      </c>
      <c r="D119" s="60" t="s">
        <v>21</v>
      </c>
      <c r="E119" s="205" t="s">
        <v>1</v>
      </c>
      <c r="F119" s="205" t="s">
        <v>1</v>
      </c>
      <c r="G119" s="123">
        <f>SUM(G120:G128)</f>
        <v>33166</v>
      </c>
      <c r="H119" s="124">
        <f>SUM(H120:H128)</f>
        <v>100</v>
      </c>
      <c r="I119" s="60" t="s">
        <v>21</v>
      </c>
      <c r="J119" s="60" t="s">
        <v>21</v>
      </c>
      <c r="K119" s="123">
        <f>SUM(K120:K128)</f>
        <v>2408</v>
      </c>
      <c r="L119" s="124">
        <f>SUM(L120:L128)</f>
        <v>100</v>
      </c>
      <c r="M119" s="123">
        <f>SUM(M120:M128)</f>
        <v>30711.416600161221</v>
      </c>
      <c r="N119" s="124">
        <f>SUM(N120:N128)</f>
        <v>100</v>
      </c>
      <c r="O119" s="60" t="s">
        <v>21</v>
      </c>
      <c r="P119" s="60" t="s">
        <v>21</v>
      </c>
      <c r="Q119" s="138" t="s">
        <v>22</v>
      </c>
    </row>
    <row r="120" spans="2:19" ht="24.95" customHeight="1" x14ac:dyDescent="0.25">
      <c r="B120" s="203" t="s">
        <v>51</v>
      </c>
      <c r="C120" s="8" t="s">
        <v>21</v>
      </c>
      <c r="D120" s="8" t="s">
        <v>21</v>
      </c>
      <c r="E120" s="204" t="s">
        <v>1</v>
      </c>
      <c r="F120" s="204" t="s">
        <v>1</v>
      </c>
      <c r="G120" s="172">
        <v>0</v>
      </c>
      <c r="H120" s="172">
        <v>0</v>
      </c>
      <c r="I120" s="8" t="s">
        <v>21</v>
      </c>
      <c r="J120" s="8" t="s">
        <v>21</v>
      </c>
      <c r="K120" s="172">
        <v>0</v>
      </c>
      <c r="L120" s="172">
        <v>0</v>
      </c>
      <c r="M120" s="23">
        <v>78.924864074664868</v>
      </c>
      <c r="N120" s="117">
        <f>+M120/$M$119*100</f>
        <v>0.25698867981964252</v>
      </c>
      <c r="O120" s="8" t="s">
        <v>21</v>
      </c>
      <c r="P120" s="8" t="s">
        <v>21</v>
      </c>
      <c r="Q120" s="196" t="s">
        <v>52</v>
      </c>
    </row>
    <row r="121" spans="2:19" ht="24.95" customHeight="1" x14ac:dyDescent="0.25">
      <c r="B121" s="203" t="s">
        <v>53</v>
      </c>
      <c r="C121" s="8" t="s">
        <v>21</v>
      </c>
      <c r="D121" s="8" t="s">
        <v>21</v>
      </c>
      <c r="E121" s="204" t="s">
        <v>1</v>
      </c>
      <c r="F121" s="204" t="s">
        <v>1</v>
      </c>
      <c r="G121" s="20">
        <f t="shared" ref="G121:G127" si="24">+G10-G67</f>
        <v>825</v>
      </c>
      <c r="H121" s="45">
        <f t="shared" ref="H121:H127" si="25">+G121/$G$119*100</f>
        <v>2.4874871856720739</v>
      </c>
      <c r="I121" s="8" t="s">
        <v>21</v>
      </c>
      <c r="J121" s="8" t="s">
        <v>21</v>
      </c>
      <c r="K121" s="172">
        <v>0</v>
      </c>
      <c r="L121" s="172">
        <v>0</v>
      </c>
      <c r="M121" s="23">
        <v>60.736494232984128</v>
      </c>
      <c r="N121" s="117">
        <f t="shared" ref="N121:N127" si="26">+M121/$M$119*100</f>
        <v>0.19776519925383479</v>
      </c>
      <c r="O121" s="8" t="s">
        <v>21</v>
      </c>
      <c r="P121" s="8" t="s">
        <v>21</v>
      </c>
      <c r="Q121" s="196" t="s">
        <v>54</v>
      </c>
    </row>
    <row r="122" spans="2:19" ht="24.95" customHeight="1" x14ac:dyDescent="0.25">
      <c r="B122" s="203" t="s">
        <v>55</v>
      </c>
      <c r="C122" s="8" t="s">
        <v>21</v>
      </c>
      <c r="D122" s="8" t="s">
        <v>21</v>
      </c>
      <c r="E122" s="204" t="s">
        <v>1</v>
      </c>
      <c r="F122" s="204" t="s">
        <v>1</v>
      </c>
      <c r="G122" s="20">
        <f t="shared" si="24"/>
        <v>929</v>
      </c>
      <c r="H122" s="45">
        <f t="shared" si="25"/>
        <v>2.8010613278658867</v>
      </c>
      <c r="I122" s="8" t="s">
        <v>21</v>
      </c>
      <c r="J122" s="8" t="s">
        <v>21</v>
      </c>
      <c r="K122" s="23">
        <v>137</v>
      </c>
      <c r="L122" s="209">
        <f>+K122/$K$119*100</f>
        <v>5.6893687707641192</v>
      </c>
      <c r="M122" s="23">
        <v>814.08777878571061</v>
      </c>
      <c r="N122" s="117">
        <f t="shared" si="26"/>
        <v>2.6507659655837466</v>
      </c>
      <c r="O122" s="8" t="s">
        <v>21</v>
      </c>
      <c r="P122" s="8" t="s">
        <v>21</v>
      </c>
      <c r="Q122" s="196" t="s">
        <v>56</v>
      </c>
    </row>
    <row r="123" spans="2:19" ht="24.95" customHeight="1" x14ac:dyDescent="0.25">
      <c r="B123" s="203" t="s">
        <v>57</v>
      </c>
      <c r="C123" s="8" t="s">
        <v>21</v>
      </c>
      <c r="D123" s="8" t="s">
        <v>21</v>
      </c>
      <c r="E123" s="204" t="s">
        <v>1</v>
      </c>
      <c r="F123" s="204" t="s">
        <v>1</v>
      </c>
      <c r="G123" s="20">
        <f t="shared" si="24"/>
        <v>1955</v>
      </c>
      <c r="H123" s="45">
        <f t="shared" si="25"/>
        <v>5.8945908460471568</v>
      </c>
      <c r="I123" s="8" t="s">
        <v>21</v>
      </c>
      <c r="J123" s="8" t="s">
        <v>21</v>
      </c>
      <c r="K123" s="23">
        <v>241</v>
      </c>
      <c r="L123" s="209">
        <f t="shared" ref="L123:L126" si="27">+K123/$K$119*100</f>
        <v>10.008305647840531</v>
      </c>
      <c r="M123" s="23">
        <v>8218.825493048671</v>
      </c>
      <c r="N123" s="117">
        <f t="shared" si="26"/>
        <v>26.761466590914356</v>
      </c>
      <c r="O123" s="8" t="s">
        <v>21</v>
      </c>
      <c r="P123" s="8" t="s">
        <v>21</v>
      </c>
      <c r="Q123" s="196" t="s">
        <v>58</v>
      </c>
    </row>
    <row r="124" spans="2:19" ht="24.95" customHeight="1" x14ac:dyDescent="0.25">
      <c r="B124" s="203" t="s">
        <v>59</v>
      </c>
      <c r="C124" s="8" t="s">
        <v>21</v>
      </c>
      <c r="D124" s="8" t="s">
        <v>21</v>
      </c>
      <c r="E124" s="204" t="s">
        <v>1</v>
      </c>
      <c r="F124" s="204" t="s">
        <v>1</v>
      </c>
      <c r="G124" s="20">
        <f t="shared" si="24"/>
        <v>11841</v>
      </c>
      <c r="H124" s="45">
        <f t="shared" si="25"/>
        <v>35.702225170355185</v>
      </c>
      <c r="I124" s="8" t="s">
        <v>21</v>
      </c>
      <c r="J124" s="8" t="s">
        <v>21</v>
      </c>
      <c r="K124" s="23">
        <v>628</v>
      </c>
      <c r="L124" s="209">
        <f t="shared" si="27"/>
        <v>26.079734219269103</v>
      </c>
      <c r="M124" s="23">
        <v>7970.1141163939801</v>
      </c>
      <c r="N124" s="117">
        <f t="shared" si="26"/>
        <v>25.951632971408227</v>
      </c>
      <c r="O124" s="8" t="s">
        <v>21</v>
      </c>
      <c r="P124" s="8" t="s">
        <v>21</v>
      </c>
      <c r="Q124" s="196" t="s">
        <v>268</v>
      </c>
    </row>
    <row r="125" spans="2:19" ht="24.95" customHeight="1" x14ac:dyDescent="0.25">
      <c r="B125" s="203" t="s">
        <v>60</v>
      </c>
      <c r="C125" s="8" t="s">
        <v>21</v>
      </c>
      <c r="D125" s="8" t="s">
        <v>21</v>
      </c>
      <c r="E125" s="204" t="s">
        <v>1</v>
      </c>
      <c r="F125" s="204" t="s">
        <v>1</v>
      </c>
      <c r="G125" s="20">
        <f t="shared" si="24"/>
        <v>2069</v>
      </c>
      <c r="H125" s="45">
        <f t="shared" si="25"/>
        <v>6.2383163480672978</v>
      </c>
      <c r="I125" s="8" t="s">
        <v>21</v>
      </c>
      <c r="J125" s="8" t="s">
        <v>21</v>
      </c>
      <c r="K125" s="23">
        <v>114</v>
      </c>
      <c r="L125" s="209">
        <f t="shared" si="27"/>
        <v>4.7342192691029901</v>
      </c>
      <c r="M125" s="23">
        <v>3083.6575453042979</v>
      </c>
      <c r="N125" s="117">
        <f t="shared" si="26"/>
        <v>10.040753200840987</v>
      </c>
      <c r="O125" s="8" t="s">
        <v>21</v>
      </c>
      <c r="P125" s="8" t="s">
        <v>21</v>
      </c>
      <c r="Q125" s="196" t="s">
        <v>61</v>
      </c>
    </row>
    <row r="126" spans="2:19" ht="24.95" customHeight="1" x14ac:dyDescent="0.25">
      <c r="B126" s="203" t="s">
        <v>62</v>
      </c>
      <c r="C126" s="8" t="s">
        <v>21</v>
      </c>
      <c r="D126" s="8" t="s">
        <v>21</v>
      </c>
      <c r="E126" s="204" t="s">
        <v>1</v>
      </c>
      <c r="F126" s="204" t="s">
        <v>1</v>
      </c>
      <c r="G126" s="20">
        <f t="shared" si="24"/>
        <v>14266</v>
      </c>
      <c r="H126" s="45">
        <f t="shared" si="25"/>
        <v>43.013929928239762</v>
      </c>
      <c r="I126" s="8" t="s">
        <v>21</v>
      </c>
      <c r="J126" s="8" t="s">
        <v>21</v>
      </c>
      <c r="K126" s="23">
        <v>1288</v>
      </c>
      <c r="L126" s="209">
        <f t="shared" si="27"/>
        <v>53.488372093023251</v>
      </c>
      <c r="M126" s="23">
        <v>10162.331943947198</v>
      </c>
      <c r="N126" s="117">
        <f t="shared" si="26"/>
        <v>33.089753156791375</v>
      </c>
      <c r="O126" s="8" t="s">
        <v>21</v>
      </c>
      <c r="P126" s="8" t="s">
        <v>21</v>
      </c>
      <c r="Q126" s="196" t="s">
        <v>269</v>
      </c>
    </row>
    <row r="127" spans="2:19" ht="24.95" customHeight="1" x14ac:dyDescent="0.25">
      <c r="B127" s="203" t="s">
        <v>63</v>
      </c>
      <c r="C127" s="8" t="s">
        <v>21</v>
      </c>
      <c r="D127" s="8" t="s">
        <v>21</v>
      </c>
      <c r="E127" s="204" t="s">
        <v>1</v>
      </c>
      <c r="F127" s="204" t="s">
        <v>1</v>
      </c>
      <c r="G127" s="20">
        <f t="shared" si="24"/>
        <v>1281</v>
      </c>
      <c r="H127" s="45">
        <f t="shared" si="25"/>
        <v>3.8623891937526382</v>
      </c>
      <c r="I127" s="8" t="s">
        <v>21</v>
      </c>
      <c r="J127" s="8" t="s">
        <v>21</v>
      </c>
      <c r="K127" s="172">
        <v>0</v>
      </c>
      <c r="L127" s="172">
        <v>0</v>
      </c>
      <c r="M127" s="23">
        <v>322.73836437371619</v>
      </c>
      <c r="N127" s="117">
        <f t="shared" si="26"/>
        <v>1.0508742353878326</v>
      </c>
      <c r="O127" s="8" t="s">
        <v>21</v>
      </c>
      <c r="P127" s="8" t="s">
        <v>21</v>
      </c>
      <c r="Q127" s="196" t="s">
        <v>270</v>
      </c>
    </row>
    <row r="128" spans="2:19" ht="24.95" customHeight="1" thickBot="1" x14ac:dyDescent="0.3">
      <c r="B128" s="206" t="s">
        <v>64</v>
      </c>
      <c r="C128" s="116" t="s">
        <v>21</v>
      </c>
      <c r="D128" s="116" t="s">
        <v>21</v>
      </c>
      <c r="E128" s="207" t="s">
        <v>1</v>
      </c>
      <c r="F128" s="207" t="s">
        <v>1</v>
      </c>
      <c r="G128" s="173">
        <v>0</v>
      </c>
      <c r="H128" s="173">
        <v>0</v>
      </c>
      <c r="I128" s="116" t="s">
        <v>21</v>
      </c>
      <c r="J128" s="116" t="s">
        <v>21</v>
      </c>
      <c r="K128" s="173">
        <v>0</v>
      </c>
      <c r="L128" s="173">
        <v>0</v>
      </c>
      <c r="M128" s="173">
        <v>0</v>
      </c>
      <c r="N128" s="173">
        <v>0</v>
      </c>
      <c r="O128" s="116" t="s">
        <v>21</v>
      </c>
      <c r="P128" s="116" t="s">
        <v>21</v>
      </c>
      <c r="Q128" s="208" t="s">
        <v>65</v>
      </c>
    </row>
    <row r="129" spans="2:19" x14ac:dyDescent="0.25">
      <c r="B129" s="182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82"/>
    </row>
    <row r="130" spans="2:19" s="134" customFormat="1" ht="35.25" customHeight="1" x14ac:dyDescent="0.3">
      <c r="B130" s="374" t="s">
        <v>229</v>
      </c>
      <c r="C130" s="374"/>
      <c r="D130" s="374"/>
      <c r="E130" s="374"/>
      <c r="F130" s="374"/>
      <c r="G130" s="374"/>
      <c r="H130" s="374"/>
      <c r="I130" s="374"/>
      <c r="J130" s="374"/>
      <c r="K130" s="374"/>
      <c r="L130" s="374"/>
      <c r="M130" s="374"/>
      <c r="N130" s="374"/>
      <c r="O130" s="374"/>
      <c r="P130" s="374"/>
      <c r="Q130" s="374"/>
      <c r="R130" s="133"/>
      <c r="S130" s="133"/>
    </row>
    <row r="131" spans="2:19" s="134" customFormat="1" ht="34.5" customHeight="1" x14ac:dyDescent="0.3">
      <c r="B131" s="373" t="s">
        <v>230</v>
      </c>
      <c r="C131" s="373"/>
      <c r="D131" s="373"/>
      <c r="E131" s="373"/>
      <c r="F131" s="373"/>
      <c r="G131" s="373"/>
      <c r="H131" s="373"/>
      <c r="I131" s="373"/>
      <c r="J131" s="373"/>
      <c r="K131" s="373"/>
      <c r="L131" s="373"/>
      <c r="M131" s="373"/>
      <c r="N131" s="373"/>
      <c r="O131" s="373"/>
      <c r="P131" s="373"/>
      <c r="Q131" s="373"/>
      <c r="R131" s="133"/>
      <c r="S131" s="133"/>
    </row>
    <row r="132" spans="2:19" x14ac:dyDescent="0.25">
      <c r="B132" s="118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8"/>
      <c r="R132" s="1"/>
    </row>
    <row r="133" spans="2:19" ht="15.75" customHeight="1" x14ac:dyDescent="0.25">
      <c r="B133" s="8"/>
      <c r="C133" s="120"/>
      <c r="D133" s="120"/>
      <c r="E133" s="120"/>
      <c r="F133" s="351" t="s">
        <v>311</v>
      </c>
      <c r="G133" s="351"/>
      <c r="H133" s="351"/>
      <c r="I133" s="351"/>
      <c r="J133" s="351"/>
      <c r="K133" s="351"/>
      <c r="L133" s="351"/>
      <c r="M133" s="351"/>
      <c r="N133" s="120"/>
      <c r="O133" s="120"/>
      <c r="P133" s="120"/>
      <c r="Q133" s="121"/>
    </row>
    <row r="134" spans="2:19" ht="27.75" customHeight="1" x14ac:dyDescent="0.25">
      <c r="B134" s="379" t="s">
        <v>4</v>
      </c>
      <c r="C134" s="381" t="s">
        <v>5</v>
      </c>
      <c r="D134" s="381"/>
      <c r="E134" s="381" t="s">
        <v>6</v>
      </c>
      <c r="F134" s="381"/>
      <c r="G134" s="381" t="s">
        <v>7</v>
      </c>
      <c r="H134" s="381"/>
      <c r="I134" s="381" t="s">
        <v>8</v>
      </c>
      <c r="J134" s="381"/>
      <c r="K134" s="381" t="s">
        <v>9</v>
      </c>
      <c r="L134" s="381"/>
      <c r="M134" s="381" t="s">
        <v>10</v>
      </c>
      <c r="N134" s="381"/>
      <c r="O134" s="384" t="s">
        <v>11</v>
      </c>
      <c r="P134" s="384"/>
      <c r="Q134" s="380" t="s">
        <v>12</v>
      </c>
    </row>
    <row r="135" spans="2:19" ht="15.75" x14ac:dyDescent="0.25">
      <c r="B135" s="379"/>
      <c r="C135" s="382" t="s">
        <v>13</v>
      </c>
      <c r="D135" s="382"/>
      <c r="E135" s="382" t="s">
        <v>14</v>
      </c>
      <c r="F135" s="382"/>
      <c r="G135" s="382" t="s">
        <v>15</v>
      </c>
      <c r="H135" s="382"/>
      <c r="I135" s="382" t="s">
        <v>16</v>
      </c>
      <c r="J135" s="382"/>
      <c r="K135" s="382" t="s">
        <v>17</v>
      </c>
      <c r="L135" s="382"/>
      <c r="M135" s="382" t="s">
        <v>18</v>
      </c>
      <c r="N135" s="382"/>
      <c r="O135" s="385" t="s">
        <v>19</v>
      </c>
      <c r="P135" s="385"/>
      <c r="Q135" s="380"/>
    </row>
    <row r="136" spans="2:19" ht="22.5" x14ac:dyDescent="0.25">
      <c r="B136" s="379"/>
      <c r="C136" s="305" t="s">
        <v>153</v>
      </c>
      <c r="D136" s="306" t="s">
        <v>3</v>
      </c>
      <c r="E136" s="305" t="s">
        <v>153</v>
      </c>
      <c r="F136" s="306" t="s">
        <v>3</v>
      </c>
      <c r="G136" s="305" t="s">
        <v>153</v>
      </c>
      <c r="H136" s="306" t="s">
        <v>3</v>
      </c>
      <c r="I136" s="305" t="s">
        <v>153</v>
      </c>
      <c r="J136" s="306" t="s">
        <v>3</v>
      </c>
      <c r="K136" s="305" t="s">
        <v>153</v>
      </c>
      <c r="L136" s="306" t="s">
        <v>3</v>
      </c>
      <c r="M136" s="305" t="s">
        <v>153</v>
      </c>
      <c r="N136" s="306" t="s">
        <v>3</v>
      </c>
      <c r="O136" s="305" t="s">
        <v>153</v>
      </c>
      <c r="P136" s="306" t="s">
        <v>3</v>
      </c>
      <c r="Q136" s="380"/>
    </row>
    <row r="137" spans="2:19" ht="24.95" customHeight="1" x14ac:dyDescent="0.25">
      <c r="B137" s="53" t="s">
        <v>20</v>
      </c>
      <c r="C137" s="60" t="s">
        <v>21</v>
      </c>
      <c r="D137" s="60" t="s">
        <v>21</v>
      </c>
      <c r="E137" s="205" t="s">
        <v>1</v>
      </c>
      <c r="F137" s="205" t="s">
        <v>1</v>
      </c>
      <c r="G137" s="123">
        <f>SUM(G138:G146)</f>
        <v>17337</v>
      </c>
      <c r="H137" s="124">
        <f>SUM(H138:H146)</f>
        <v>99.999999999999986</v>
      </c>
      <c r="I137" s="60" t="s">
        <v>21</v>
      </c>
      <c r="J137" s="60" t="s">
        <v>21</v>
      </c>
      <c r="K137" s="123">
        <f>SUM(K138:K146)</f>
        <v>789</v>
      </c>
      <c r="L137" s="124">
        <f>SUM(L138:L146)</f>
        <v>100</v>
      </c>
      <c r="M137" s="123">
        <f>SUM(M138:M146)</f>
        <v>10767.923021347789</v>
      </c>
      <c r="N137" s="124">
        <f>SUM(N138:N146)</f>
        <v>100</v>
      </c>
      <c r="O137" s="60" t="s">
        <v>21</v>
      </c>
      <c r="P137" s="60" t="s">
        <v>21</v>
      </c>
      <c r="Q137" s="138" t="s">
        <v>22</v>
      </c>
    </row>
    <row r="138" spans="2:19" ht="24.95" customHeight="1" x14ac:dyDescent="0.25">
      <c r="B138" s="203" t="s">
        <v>51</v>
      </c>
      <c r="C138" s="8" t="s">
        <v>21</v>
      </c>
      <c r="D138" s="8" t="s">
        <v>21</v>
      </c>
      <c r="E138" s="204" t="s">
        <v>1</v>
      </c>
      <c r="F138" s="204" t="s">
        <v>1</v>
      </c>
      <c r="G138" s="172">
        <v>0</v>
      </c>
      <c r="H138" s="172">
        <v>0</v>
      </c>
      <c r="I138" s="8" t="s">
        <v>21</v>
      </c>
      <c r="J138" s="8" t="s">
        <v>21</v>
      </c>
      <c r="K138" s="172">
        <v>0</v>
      </c>
      <c r="L138" s="172">
        <v>0</v>
      </c>
      <c r="M138" s="23">
        <v>78.924864074664868</v>
      </c>
      <c r="N138" s="117">
        <f>+M138/$M$137*100</f>
        <v>0.73296274423761687</v>
      </c>
      <c r="O138" s="8" t="s">
        <v>21</v>
      </c>
      <c r="P138" s="8" t="s">
        <v>21</v>
      </c>
      <c r="Q138" s="196" t="s">
        <v>52</v>
      </c>
    </row>
    <row r="139" spans="2:19" ht="24.95" customHeight="1" x14ac:dyDescent="0.25">
      <c r="B139" s="203" t="s">
        <v>53</v>
      </c>
      <c r="C139" s="8" t="s">
        <v>21</v>
      </c>
      <c r="D139" s="8" t="s">
        <v>21</v>
      </c>
      <c r="E139" s="204" t="s">
        <v>1</v>
      </c>
      <c r="F139" s="204" t="s">
        <v>1</v>
      </c>
      <c r="G139" s="20">
        <f t="shared" ref="G139:G145" si="28">+G29-G85</f>
        <v>533</v>
      </c>
      <c r="H139" s="117">
        <f t="shared" ref="H139:H145" si="29">+G139/$G$137*100</f>
        <v>3.0743496568033684</v>
      </c>
      <c r="I139" s="8" t="s">
        <v>21</v>
      </c>
      <c r="J139" s="8" t="s">
        <v>21</v>
      </c>
      <c r="K139" s="172">
        <v>0</v>
      </c>
      <c r="L139" s="172">
        <v>0</v>
      </c>
      <c r="M139" s="23">
        <v>60.736494232984128</v>
      </c>
      <c r="N139" s="117">
        <f t="shared" ref="N139:N145" si="30">+M139/$M$137*100</f>
        <v>0.56405022688750539</v>
      </c>
      <c r="O139" s="8" t="s">
        <v>21</v>
      </c>
      <c r="P139" s="8" t="s">
        <v>21</v>
      </c>
      <c r="Q139" s="196" t="s">
        <v>54</v>
      </c>
    </row>
    <row r="140" spans="2:19" ht="24.95" customHeight="1" x14ac:dyDescent="0.25">
      <c r="B140" s="203" t="s">
        <v>55</v>
      </c>
      <c r="C140" s="8" t="s">
        <v>21</v>
      </c>
      <c r="D140" s="8" t="s">
        <v>21</v>
      </c>
      <c r="E140" s="204" t="s">
        <v>1</v>
      </c>
      <c r="F140" s="204" t="s">
        <v>1</v>
      </c>
      <c r="G140" s="20">
        <f t="shared" si="28"/>
        <v>637</v>
      </c>
      <c r="H140" s="117">
        <f t="shared" si="29"/>
        <v>3.6742227605698794</v>
      </c>
      <c r="I140" s="8" t="s">
        <v>21</v>
      </c>
      <c r="J140" s="8" t="s">
        <v>21</v>
      </c>
      <c r="K140" s="23">
        <v>105</v>
      </c>
      <c r="L140" s="209">
        <f>+K140/$K$137*100</f>
        <v>13.307984790874524</v>
      </c>
      <c r="M140" s="23">
        <v>379.51311947724867</v>
      </c>
      <c r="N140" s="117">
        <f t="shared" si="30"/>
        <v>3.5244783857095783</v>
      </c>
      <c r="O140" s="8" t="s">
        <v>21</v>
      </c>
      <c r="P140" s="8" t="s">
        <v>21</v>
      </c>
      <c r="Q140" s="196" t="s">
        <v>56</v>
      </c>
    </row>
    <row r="141" spans="2:19" ht="24.95" customHeight="1" x14ac:dyDescent="0.25">
      <c r="B141" s="203" t="s">
        <v>57</v>
      </c>
      <c r="C141" s="8" t="s">
        <v>21</v>
      </c>
      <c r="D141" s="8" t="s">
        <v>21</v>
      </c>
      <c r="E141" s="204" t="s">
        <v>1</v>
      </c>
      <c r="F141" s="204" t="s">
        <v>1</v>
      </c>
      <c r="G141" s="20">
        <f t="shared" si="28"/>
        <v>1548</v>
      </c>
      <c r="H141" s="117">
        <f t="shared" si="29"/>
        <v>8.9288804291399888</v>
      </c>
      <c r="I141" s="8" t="s">
        <v>21</v>
      </c>
      <c r="J141" s="8" t="s">
        <v>21</v>
      </c>
      <c r="K141" s="23">
        <v>83</v>
      </c>
      <c r="L141" s="209">
        <f t="shared" ref="L141:L144" si="31">+K141/$K$137*100</f>
        <v>10.519645120405578</v>
      </c>
      <c r="M141" s="23">
        <v>4555.753732326848</v>
      </c>
      <c r="N141" s="117">
        <f t="shared" si="30"/>
        <v>42.308565201431179</v>
      </c>
      <c r="O141" s="8" t="s">
        <v>21</v>
      </c>
      <c r="P141" s="8" t="s">
        <v>21</v>
      </c>
      <c r="Q141" s="196" t="s">
        <v>58</v>
      </c>
    </row>
    <row r="142" spans="2:19" ht="24.95" customHeight="1" x14ac:dyDescent="0.25">
      <c r="B142" s="203" t="s">
        <v>59</v>
      </c>
      <c r="C142" s="8" t="s">
        <v>21</v>
      </c>
      <c r="D142" s="8" t="s">
        <v>21</v>
      </c>
      <c r="E142" s="204" t="s">
        <v>1</v>
      </c>
      <c r="F142" s="204" t="s">
        <v>1</v>
      </c>
      <c r="G142" s="20">
        <f t="shared" si="28"/>
        <v>6664</v>
      </c>
      <c r="H142" s="117">
        <f t="shared" si="29"/>
        <v>38.438022725961815</v>
      </c>
      <c r="I142" s="8" t="s">
        <v>21</v>
      </c>
      <c r="J142" s="8" t="s">
        <v>21</v>
      </c>
      <c r="K142" s="23">
        <v>252</v>
      </c>
      <c r="L142" s="209">
        <f t="shared" si="31"/>
        <v>31.939163498098861</v>
      </c>
      <c r="M142" s="23">
        <v>3164.7433234782284</v>
      </c>
      <c r="N142" s="117">
        <f t="shared" si="30"/>
        <v>29.390471284053689</v>
      </c>
      <c r="O142" s="8" t="s">
        <v>21</v>
      </c>
      <c r="P142" s="8" t="s">
        <v>21</v>
      </c>
      <c r="Q142" s="196" t="s">
        <v>268</v>
      </c>
    </row>
    <row r="143" spans="2:19" ht="24.95" customHeight="1" x14ac:dyDescent="0.25">
      <c r="B143" s="203" t="s">
        <v>60</v>
      </c>
      <c r="C143" s="8" t="s">
        <v>21</v>
      </c>
      <c r="D143" s="8" t="s">
        <v>21</v>
      </c>
      <c r="E143" s="204" t="s">
        <v>1</v>
      </c>
      <c r="F143" s="204" t="s">
        <v>1</v>
      </c>
      <c r="G143" s="20">
        <f t="shared" si="28"/>
        <v>1103</v>
      </c>
      <c r="H143" s="117">
        <f t="shared" si="29"/>
        <v>6.362115706292899</v>
      </c>
      <c r="I143" s="8" t="s">
        <v>21</v>
      </c>
      <c r="J143" s="8" t="s">
        <v>21</v>
      </c>
      <c r="K143" s="23">
        <v>53</v>
      </c>
      <c r="L143" s="209">
        <f t="shared" si="31"/>
        <v>6.7173637515842834</v>
      </c>
      <c r="M143" s="23">
        <v>500.6378695585139</v>
      </c>
      <c r="N143" s="117">
        <f t="shared" si="30"/>
        <v>4.6493448046199957</v>
      </c>
      <c r="O143" s="8" t="s">
        <v>21</v>
      </c>
      <c r="P143" s="8" t="s">
        <v>21</v>
      </c>
      <c r="Q143" s="196" t="s">
        <v>61</v>
      </c>
    </row>
    <row r="144" spans="2:19" ht="24.95" customHeight="1" x14ac:dyDescent="0.25">
      <c r="B144" s="203" t="s">
        <v>62</v>
      </c>
      <c r="C144" s="8" t="s">
        <v>21</v>
      </c>
      <c r="D144" s="8" t="s">
        <v>21</v>
      </c>
      <c r="E144" s="204" t="s">
        <v>1</v>
      </c>
      <c r="F144" s="204" t="s">
        <v>1</v>
      </c>
      <c r="G144" s="20">
        <f t="shared" si="28"/>
        <v>6076</v>
      </c>
      <c r="H144" s="117">
        <f t="shared" si="29"/>
        <v>35.046432485435773</v>
      </c>
      <c r="I144" s="8" t="s">
        <v>21</v>
      </c>
      <c r="J144" s="8" t="s">
        <v>21</v>
      </c>
      <c r="K144" s="23">
        <v>296</v>
      </c>
      <c r="L144" s="209">
        <f t="shared" si="31"/>
        <v>37.515842839036758</v>
      </c>
      <c r="M144" s="23">
        <v>1949.123286093155</v>
      </c>
      <c r="N144" s="117">
        <f t="shared" si="30"/>
        <v>18.101200038567779</v>
      </c>
      <c r="O144" s="8" t="s">
        <v>21</v>
      </c>
      <c r="P144" s="8" t="s">
        <v>21</v>
      </c>
      <c r="Q144" s="196" t="s">
        <v>269</v>
      </c>
    </row>
    <row r="145" spans="2:19" ht="24.95" customHeight="1" x14ac:dyDescent="0.25">
      <c r="B145" s="203" t="s">
        <v>63</v>
      </c>
      <c r="C145" s="8" t="s">
        <v>21</v>
      </c>
      <c r="D145" s="8" t="s">
        <v>21</v>
      </c>
      <c r="E145" s="204" t="s">
        <v>1</v>
      </c>
      <c r="F145" s="204" t="s">
        <v>1</v>
      </c>
      <c r="G145" s="20">
        <f t="shared" si="28"/>
        <v>776</v>
      </c>
      <c r="H145" s="117">
        <f t="shared" si="29"/>
        <v>4.4759762357962734</v>
      </c>
      <c r="I145" s="8" t="s">
        <v>21</v>
      </c>
      <c r="J145" s="8" t="s">
        <v>21</v>
      </c>
      <c r="K145" s="172">
        <v>0</v>
      </c>
      <c r="L145" s="172">
        <v>0</v>
      </c>
      <c r="M145" s="23">
        <v>78.49033210614661</v>
      </c>
      <c r="N145" s="117">
        <f t="shared" si="30"/>
        <v>0.72892731449265324</v>
      </c>
      <c r="O145" s="8" t="s">
        <v>21</v>
      </c>
      <c r="P145" s="8" t="s">
        <v>21</v>
      </c>
      <c r="Q145" s="196" t="s">
        <v>270</v>
      </c>
    </row>
    <row r="146" spans="2:19" ht="24.95" customHeight="1" thickBot="1" x14ac:dyDescent="0.3">
      <c r="B146" s="206" t="s">
        <v>64</v>
      </c>
      <c r="C146" s="116" t="s">
        <v>21</v>
      </c>
      <c r="D146" s="116" t="s">
        <v>21</v>
      </c>
      <c r="E146" s="207" t="s">
        <v>1</v>
      </c>
      <c r="F146" s="207" t="s">
        <v>1</v>
      </c>
      <c r="G146" s="173">
        <v>0</v>
      </c>
      <c r="H146" s="173">
        <v>0</v>
      </c>
      <c r="I146" s="116" t="s">
        <v>21</v>
      </c>
      <c r="J146" s="116" t="s">
        <v>21</v>
      </c>
      <c r="K146" s="173">
        <v>0</v>
      </c>
      <c r="L146" s="173">
        <v>0</v>
      </c>
      <c r="M146" s="173">
        <v>0</v>
      </c>
      <c r="N146" s="173">
        <v>0</v>
      </c>
      <c r="O146" s="116" t="s">
        <v>21</v>
      </c>
      <c r="P146" s="116" t="s">
        <v>21</v>
      </c>
      <c r="Q146" s="208" t="s">
        <v>65</v>
      </c>
    </row>
    <row r="147" spans="2:19" x14ac:dyDescent="0.25">
      <c r="B147" s="182"/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82"/>
    </row>
    <row r="148" spans="2:19" s="134" customFormat="1" ht="39" customHeight="1" x14ac:dyDescent="0.3">
      <c r="B148" s="374" t="s">
        <v>229</v>
      </c>
      <c r="C148" s="374"/>
      <c r="D148" s="374"/>
      <c r="E148" s="374"/>
      <c r="F148" s="374"/>
      <c r="G148" s="374"/>
      <c r="H148" s="374"/>
      <c r="I148" s="374"/>
      <c r="J148" s="374"/>
      <c r="K148" s="374"/>
      <c r="L148" s="374"/>
      <c r="M148" s="374"/>
      <c r="N148" s="374"/>
      <c r="O148" s="374"/>
      <c r="P148" s="374"/>
      <c r="Q148" s="374"/>
      <c r="R148" s="133"/>
      <c r="S148" s="133"/>
    </row>
    <row r="149" spans="2:19" s="134" customFormat="1" ht="35.25" customHeight="1" x14ac:dyDescent="0.3">
      <c r="B149" s="373" t="s">
        <v>231</v>
      </c>
      <c r="C149" s="373"/>
      <c r="D149" s="373"/>
      <c r="E149" s="373"/>
      <c r="F149" s="373"/>
      <c r="G149" s="373"/>
      <c r="H149" s="373"/>
      <c r="I149" s="373"/>
      <c r="J149" s="373"/>
      <c r="K149" s="373"/>
      <c r="L149" s="373"/>
      <c r="M149" s="373"/>
      <c r="N149" s="373"/>
      <c r="O149" s="373"/>
      <c r="P149" s="373"/>
      <c r="Q149" s="373"/>
      <c r="R149" s="133"/>
      <c r="S149" s="133"/>
    </row>
    <row r="150" spans="2:19" x14ac:dyDescent="0.25">
      <c r="B150" s="118"/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8"/>
      <c r="R150" s="1"/>
    </row>
    <row r="151" spans="2:19" ht="15.75" customHeight="1" x14ac:dyDescent="0.25">
      <c r="B151" s="8"/>
      <c r="C151" s="120"/>
      <c r="D151" s="120"/>
      <c r="E151" s="120"/>
      <c r="F151" s="351" t="s">
        <v>329</v>
      </c>
      <c r="G151" s="351"/>
      <c r="H151" s="351"/>
      <c r="I151" s="351"/>
      <c r="J151" s="351"/>
      <c r="K151" s="351"/>
      <c r="L151" s="351"/>
      <c r="M151" s="351"/>
      <c r="N151" s="120"/>
      <c r="O151" s="120"/>
      <c r="P151" s="120"/>
      <c r="Q151" s="121"/>
    </row>
    <row r="152" spans="2:19" ht="28.5" customHeight="1" x14ac:dyDescent="0.25">
      <c r="B152" s="379" t="s">
        <v>4</v>
      </c>
      <c r="C152" s="381" t="s">
        <v>5</v>
      </c>
      <c r="D152" s="381"/>
      <c r="E152" s="381" t="s">
        <v>6</v>
      </c>
      <c r="F152" s="381"/>
      <c r="G152" s="381" t="s">
        <v>7</v>
      </c>
      <c r="H152" s="381"/>
      <c r="I152" s="381" t="s">
        <v>8</v>
      </c>
      <c r="J152" s="381"/>
      <c r="K152" s="381" t="s">
        <v>9</v>
      </c>
      <c r="L152" s="381"/>
      <c r="M152" s="381" t="s">
        <v>10</v>
      </c>
      <c r="N152" s="381"/>
      <c r="O152" s="384" t="s">
        <v>11</v>
      </c>
      <c r="P152" s="384"/>
      <c r="Q152" s="380" t="s">
        <v>12</v>
      </c>
    </row>
    <row r="153" spans="2:19" ht="15.75" x14ac:dyDescent="0.25">
      <c r="B153" s="379"/>
      <c r="C153" s="382" t="s">
        <v>13</v>
      </c>
      <c r="D153" s="382"/>
      <c r="E153" s="382" t="s">
        <v>14</v>
      </c>
      <c r="F153" s="382"/>
      <c r="G153" s="382" t="s">
        <v>15</v>
      </c>
      <c r="H153" s="382"/>
      <c r="I153" s="382" t="s">
        <v>16</v>
      </c>
      <c r="J153" s="382"/>
      <c r="K153" s="382" t="s">
        <v>17</v>
      </c>
      <c r="L153" s="382"/>
      <c r="M153" s="382" t="s">
        <v>18</v>
      </c>
      <c r="N153" s="382"/>
      <c r="O153" s="385" t="s">
        <v>19</v>
      </c>
      <c r="P153" s="385"/>
      <c r="Q153" s="380"/>
    </row>
    <row r="154" spans="2:19" ht="22.5" x14ac:dyDescent="0.25">
      <c r="B154" s="379"/>
      <c r="C154" s="305" t="s">
        <v>153</v>
      </c>
      <c r="D154" s="306" t="s">
        <v>3</v>
      </c>
      <c r="E154" s="305" t="s">
        <v>153</v>
      </c>
      <c r="F154" s="306" t="s">
        <v>3</v>
      </c>
      <c r="G154" s="305" t="s">
        <v>153</v>
      </c>
      <c r="H154" s="306" t="s">
        <v>3</v>
      </c>
      <c r="I154" s="305" t="s">
        <v>153</v>
      </c>
      <c r="J154" s="306" t="s">
        <v>3</v>
      </c>
      <c r="K154" s="305" t="s">
        <v>153</v>
      </c>
      <c r="L154" s="306" t="s">
        <v>3</v>
      </c>
      <c r="M154" s="305" t="s">
        <v>153</v>
      </c>
      <c r="N154" s="306" t="s">
        <v>3</v>
      </c>
      <c r="O154" s="305" t="s">
        <v>153</v>
      </c>
      <c r="P154" s="306" t="s">
        <v>3</v>
      </c>
      <c r="Q154" s="380"/>
    </row>
    <row r="155" spans="2:19" ht="24.95" customHeight="1" x14ac:dyDescent="0.25">
      <c r="B155" s="53" t="s">
        <v>20</v>
      </c>
      <c r="C155" s="60" t="s">
        <v>21</v>
      </c>
      <c r="D155" s="60" t="s">
        <v>21</v>
      </c>
      <c r="E155" s="205" t="s">
        <v>1</v>
      </c>
      <c r="F155" s="205" t="s">
        <v>1</v>
      </c>
      <c r="G155" s="123">
        <f>SUM(G156:G164)</f>
        <v>15829</v>
      </c>
      <c r="H155" s="124">
        <f>SUM(H156:H164)</f>
        <v>100</v>
      </c>
      <c r="I155" s="60" t="s">
        <v>21</v>
      </c>
      <c r="J155" s="60" t="s">
        <v>21</v>
      </c>
      <c r="K155" s="123">
        <f>SUM(K156:K164)</f>
        <v>1619</v>
      </c>
      <c r="L155" s="124">
        <f>SUM(L156:L164)</f>
        <v>100</v>
      </c>
      <c r="M155" s="123">
        <f>SUM(M156:M164)</f>
        <v>19943.493578813432</v>
      </c>
      <c r="N155" s="124">
        <f>SUM(N156:N164)</f>
        <v>100</v>
      </c>
      <c r="O155" s="60" t="s">
        <v>21</v>
      </c>
      <c r="P155" s="60" t="s">
        <v>21</v>
      </c>
      <c r="Q155" s="138" t="s">
        <v>22</v>
      </c>
    </row>
    <row r="156" spans="2:19" ht="24.95" customHeight="1" x14ac:dyDescent="0.25">
      <c r="B156" s="203" t="s">
        <v>313</v>
      </c>
      <c r="C156" s="8" t="s">
        <v>21</v>
      </c>
      <c r="D156" s="8" t="s">
        <v>21</v>
      </c>
      <c r="E156" s="204" t="s">
        <v>1</v>
      </c>
      <c r="F156" s="204" t="s">
        <v>1</v>
      </c>
      <c r="G156" s="172">
        <v>0</v>
      </c>
      <c r="H156" s="172">
        <v>0</v>
      </c>
      <c r="I156" s="8" t="s">
        <v>21</v>
      </c>
      <c r="J156" s="8" t="s">
        <v>21</v>
      </c>
      <c r="K156" s="172">
        <v>0</v>
      </c>
      <c r="L156" s="172">
        <v>0</v>
      </c>
      <c r="M156" s="172">
        <v>0</v>
      </c>
      <c r="N156" s="172">
        <v>0</v>
      </c>
      <c r="O156" s="8" t="s">
        <v>21</v>
      </c>
      <c r="P156" s="8" t="s">
        <v>21</v>
      </c>
      <c r="Q156" s="196" t="s">
        <v>52</v>
      </c>
    </row>
    <row r="157" spans="2:19" ht="24.95" customHeight="1" x14ac:dyDescent="0.25">
      <c r="B157" s="203" t="s">
        <v>314</v>
      </c>
      <c r="C157" s="8" t="s">
        <v>21</v>
      </c>
      <c r="D157" s="8" t="s">
        <v>21</v>
      </c>
      <c r="E157" s="204" t="s">
        <v>1</v>
      </c>
      <c r="F157" s="204" t="s">
        <v>1</v>
      </c>
      <c r="G157" s="20">
        <f t="shared" ref="G157:G163" si="32">+G48-G103</f>
        <v>292</v>
      </c>
      <c r="H157" s="117">
        <f t="shared" ref="H157:H163" si="33">+G157/$G$155*100</f>
        <v>1.8447153957925326</v>
      </c>
      <c r="I157" s="8" t="s">
        <v>21</v>
      </c>
      <c r="J157" s="8" t="s">
        <v>21</v>
      </c>
      <c r="K157" s="172">
        <v>0</v>
      </c>
      <c r="L157" s="172">
        <v>0</v>
      </c>
      <c r="M157" s="172">
        <v>0</v>
      </c>
      <c r="N157" s="172">
        <v>0</v>
      </c>
      <c r="O157" s="8" t="s">
        <v>21</v>
      </c>
      <c r="P157" s="8" t="s">
        <v>21</v>
      </c>
      <c r="Q157" s="196" t="s">
        <v>54</v>
      </c>
    </row>
    <row r="158" spans="2:19" ht="24.95" customHeight="1" x14ac:dyDescent="0.25">
      <c r="B158" s="203" t="s">
        <v>55</v>
      </c>
      <c r="C158" s="8" t="s">
        <v>21</v>
      </c>
      <c r="D158" s="8" t="s">
        <v>21</v>
      </c>
      <c r="E158" s="204" t="s">
        <v>1</v>
      </c>
      <c r="F158" s="204" t="s">
        <v>1</v>
      </c>
      <c r="G158" s="20">
        <f t="shared" si="32"/>
        <v>292</v>
      </c>
      <c r="H158" s="117">
        <f t="shared" si="33"/>
        <v>1.8447153957925326</v>
      </c>
      <c r="I158" s="8" t="s">
        <v>21</v>
      </c>
      <c r="J158" s="8" t="s">
        <v>21</v>
      </c>
      <c r="K158" s="23">
        <v>32</v>
      </c>
      <c r="L158" s="209">
        <f>+K158/$K$155*100</f>
        <v>1.9765287214329834</v>
      </c>
      <c r="M158" s="23">
        <v>434.57465930846189</v>
      </c>
      <c r="N158" s="117">
        <f t="shared" ref="N158:N163" si="34">+M158/$M$155*100</f>
        <v>2.1790297551985751</v>
      </c>
      <c r="O158" s="8" t="s">
        <v>21</v>
      </c>
      <c r="P158" s="8" t="s">
        <v>21</v>
      </c>
      <c r="Q158" s="196" t="s">
        <v>56</v>
      </c>
    </row>
    <row r="159" spans="2:19" ht="24.95" customHeight="1" x14ac:dyDescent="0.25">
      <c r="B159" s="203" t="s">
        <v>57</v>
      </c>
      <c r="C159" s="8" t="s">
        <v>21</v>
      </c>
      <c r="D159" s="8" t="s">
        <v>21</v>
      </c>
      <c r="E159" s="204" t="s">
        <v>1</v>
      </c>
      <c r="F159" s="204" t="s">
        <v>1</v>
      </c>
      <c r="G159" s="20">
        <f t="shared" si="32"/>
        <v>407</v>
      </c>
      <c r="H159" s="117">
        <f t="shared" si="33"/>
        <v>2.5712300208478109</v>
      </c>
      <c r="I159" s="8" t="s">
        <v>21</v>
      </c>
      <c r="J159" s="8" t="s">
        <v>21</v>
      </c>
      <c r="K159" s="23">
        <v>158</v>
      </c>
      <c r="L159" s="209">
        <f t="shared" ref="L159:L162" si="35">+K159/$K$155*100</f>
        <v>9.7591105620753549</v>
      </c>
      <c r="M159" s="23">
        <v>3663.0717607218216</v>
      </c>
      <c r="N159" s="117">
        <f t="shared" si="34"/>
        <v>18.367252188017911</v>
      </c>
      <c r="O159" s="8" t="s">
        <v>21</v>
      </c>
      <c r="P159" s="8" t="s">
        <v>21</v>
      </c>
      <c r="Q159" s="196" t="s">
        <v>58</v>
      </c>
    </row>
    <row r="160" spans="2:19" ht="24.95" customHeight="1" x14ac:dyDescent="0.25">
      <c r="B160" s="203" t="s">
        <v>59</v>
      </c>
      <c r="C160" s="8" t="s">
        <v>21</v>
      </c>
      <c r="D160" s="8" t="s">
        <v>21</v>
      </c>
      <c r="E160" s="204" t="s">
        <v>1</v>
      </c>
      <c r="F160" s="204" t="s">
        <v>1</v>
      </c>
      <c r="G160" s="20">
        <f t="shared" si="32"/>
        <v>5177</v>
      </c>
      <c r="H160" s="117">
        <f t="shared" si="33"/>
        <v>32.705793164445005</v>
      </c>
      <c r="I160" s="8" t="s">
        <v>21</v>
      </c>
      <c r="J160" s="8" t="s">
        <v>21</v>
      </c>
      <c r="K160" s="23">
        <v>376</v>
      </c>
      <c r="L160" s="209">
        <f t="shared" si="35"/>
        <v>23.224212476837554</v>
      </c>
      <c r="M160" s="23">
        <v>4805.3707929157481</v>
      </c>
      <c r="N160" s="117">
        <f t="shared" si="34"/>
        <v>24.094929877384356</v>
      </c>
      <c r="O160" s="8" t="s">
        <v>21</v>
      </c>
      <c r="P160" s="8" t="s">
        <v>21</v>
      </c>
      <c r="Q160" s="196" t="s">
        <v>268</v>
      </c>
    </row>
    <row r="161" spans="2:17" ht="24.95" customHeight="1" x14ac:dyDescent="0.25">
      <c r="B161" s="203" t="s">
        <v>60</v>
      </c>
      <c r="C161" s="8" t="s">
        <v>21</v>
      </c>
      <c r="D161" s="8" t="s">
        <v>21</v>
      </c>
      <c r="E161" s="204" t="s">
        <v>1</v>
      </c>
      <c r="F161" s="204" t="s">
        <v>1</v>
      </c>
      <c r="G161" s="20">
        <f t="shared" si="32"/>
        <v>966</v>
      </c>
      <c r="H161" s="117">
        <f t="shared" si="33"/>
        <v>6.102722850464338</v>
      </c>
      <c r="I161" s="8" t="s">
        <v>21</v>
      </c>
      <c r="J161" s="8" t="s">
        <v>21</v>
      </c>
      <c r="K161" s="23">
        <v>61</v>
      </c>
      <c r="L161" s="209">
        <f t="shared" si="35"/>
        <v>3.7677578752316245</v>
      </c>
      <c r="M161" s="23">
        <v>2583.0196757457838</v>
      </c>
      <c r="N161" s="117">
        <f t="shared" si="34"/>
        <v>12.951691064246651</v>
      </c>
      <c r="O161" s="8" t="s">
        <v>21</v>
      </c>
      <c r="P161" s="8" t="s">
        <v>21</v>
      </c>
      <c r="Q161" s="196" t="s">
        <v>61</v>
      </c>
    </row>
    <row r="162" spans="2:17" ht="24.95" customHeight="1" x14ac:dyDescent="0.25">
      <c r="B162" s="203" t="s">
        <v>62</v>
      </c>
      <c r="C162" s="8" t="s">
        <v>21</v>
      </c>
      <c r="D162" s="8" t="s">
        <v>21</v>
      </c>
      <c r="E162" s="204" t="s">
        <v>1</v>
      </c>
      <c r="F162" s="204" t="s">
        <v>1</v>
      </c>
      <c r="G162" s="20">
        <f t="shared" si="32"/>
        <v>8190</v>
      </c>
      <c r="H162" s="117">
        <f t="shared" si="33"/>
        <v>51.740476340893295</v>
      </c>
      <c r="I162" s="8" t="s">
        <v>21</v>
      </c>
      <c r="J162" s="8" t="s">
        <v>21</v>
      </c>
      <c r="K162" s="23">
        <v>992</v>
      </c>
      <c r="L162" s="209">
        <f t="shared" si="35"/>
        <v>61.272390364422478</v>
      </c>
      <c r="M162" s="23">
        <v>8213.2086578540457</v>
      </c>
      <c r="N162" s="117">
        <f t="shared" si="34"/>
        <v>41.182396782172518</v>
      </c>
      <c r="O162" s="8" t="s">
        <v>21</v>
      </c>
      <c r="P162" s="8" t="s">
        <v>21</v>
      </c>
      <c r="Q162" s="196" t="s">
        <v>269</v>
      </c>
    </row>
    <row r="163" spans="2:17" ht="24.95" customHeight="1" x14ac:dyDescent="0.25">
      <c r="B163" s="203" t="s">
        <v>63</v>
      </c>
      <c r="C163" s="8" t="s">
        <v>21</v>
      </c>
      <c r="D163" s="8" t="s">
        <v>21</v>
      </c>
      <c r="E163" s="204" t="s">
        <v>1</v>
      </c>
      <c r="F163" s="204" t="s">
        <v>1</v>
      </c>
      <c r="G163" s="20">
        <f t="shared" si="32"/>
        <v>505</v>
      </c>
      <c r="H163" s="117">
        <f t="shared" si="33"/>
        <v>3.190346831764483</v>
      </c>
      <c r="I163" s="8" t="s">
        <v>21</v>
      </c>
      <c r="J163" s="8" t="s">
        <v>21</v>
      </c>
      <c r="K163" s="172">
        <v>0</v>
      </c>
      <c r="L163" s="172">
        <v>0</v>
      </c>
      <c r="M163" s="23">
        <v>244.24803226756961</v>
      </c>
      <c r="N163" s="117">
        <f t="shared" si="34"/>
        <v>1.2247003329799828</v>
      </c>
      <c r="O163" s="8" t="s">
        <v>21</v>
      </c>
      <c r="P163" s="8" t="s">
        <v>21</v>
      </c>
      <c r="Q163" s="196" t="s">
        <v>270</v>
      </c>
    </row>
    <row r="164" spans="2:17" ht="24.95" customHeight="1" thickBot="1" x14ac:dyDescent="0.3">
      <c r="B164" s="206" t="s">
        <v>64</v>
      </c>
      <c r="C164" s="116" t="s">
        <v>21</v>
      </c>
      <c r="D164" s="116" t="s">
        <v>21</v>
      </c>
      <c r="E164" s="207" t="s">
        <v>1</v>
      </c>
      <c r="F164" s="207" t="s">
        <v>1</v>
      </c>
      <c r="G164" s="173">
        <v>0</v>
      </c>
      <c r="H164" s="173">
        <v>0</v>
      </c>
      <c r="I164" s="116" t="s">
        <v>21</v>
      </c>
      <c r="J164" s="116" t="s">
        <v>21</v>
      </c>
      <c r="K164" s="173">
        <v>0</v>
      </c>
      <c r="L164" s="173">
        <v>0</v>
      </c>
      <c r="M164" s="173">
        <v>0</v>
      </c>
      <c r="N164" s="173">
        <v>0</v>
      </c>
      <c r="O164" s="116" t="s">
        <v>21</v>
      </c>
      <c r="P164" s="116" t="s">
        <v>21</v>
      </c>
      <c r="Q164" s="208" t="s">
        <v>65</v>
      </c>
    </row>
    <row r="165" spans="2:17" x14ac:dyDescent="0.25">
      <c r="B165" s="182"/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82"/>
    </row>
  </sheetData>
  <mergeCells count="171">
    <mergeCell ref="B148:Q148"/>
    <mergeCell ref="B149:Q149"/>
    <mergeCell ref="C152:D152"/>
    <mergeCell ref="E152:F152"/>
    <mergeCell ref="G152:H152"/>
    <mergeCell ref="I152:J152"/>
    <mergeCell ref="K152:L152"/>
    <mergeCell ref="M152:N152"/>
    <mergeCell ref="O152:P152"/>
    <mergeCell ref="Q152:Q154"/>
    <mergeCell ref="C153:D153"/>
    <mergeCell ref="E153:F153"/>
    <mergeCell ref="G153:H153"/>
    <mergeCell ref="I153:J153"/>
    <mergeCell ref="K153:L153"/>
    <mergeCell ref="M153:N153"/>
    <mergeCell ref="O153:P153"/>
    <mergeCell ref="F151:M151"/>
    <mergeCell ref="B152:B154"/>
    <mergeCell ref="B130:Q130"/>
    <mergeCell ref="B131:Q131"/>
    <mergeCell ref="C134:D134"/>
    <mergeCell ref="E134:F134"/>
    <mergeCell ref="G134:H134"/>
    <mergeCell ref="I134:J134"/>
    <mergeCell ref="K134:L134"/>
    <mergeCell ref="M134:N134"/>
    <mergeCell ref="O134:P134"/>
    <mergeCell ref="Q134:Q136"/>
    <mergeCell ref="C135:D135"/>
    <mergeCell ref="E135:F135"/>
    <mergeCell ref="G135:H135"/>
    <mergeCell ref="I135:J135"/>
    <mergeCell ref="K135:L135"/>
    <mergeCell ref="M135:N135"/>
    <mergeCell ref="O135:P135"/>
    <mergeCell ref="F133:M133"/>
    <mergeCell ref="B134:B136"/>
    <mergeCell ref="B112:Q112"/>
    <mergeCell ref="B113:Q113"/>
    <mergeCell ref="C116:D116"/>
    <mergeCell ref="E116:F116"/>
    <mergeCell ref="G116:H116"/>
    <mergeCell ref="I116:J116"/>
    <mergeCell ref="K116:L116"/>
    <mergeCell ref="M116:N116"/>
    <mergeCell ref="O116:P116"/>
    <mergeCell ref="Q116:Q118"/>
    <mergeCell ref="C117:D117"/>
    <mergeCell ref="E117:F117"/>
    <mergeCell ref="G117:H117"/>
    <mergeCell ref="I117:J117"/>
    <mergeCell ref="K117:L117"/>
    <mergeCell ref="M117:N117"/>
    <mergeCell ref="O117:P117"/>
    <mergeCell ref="F115:M115"/>
    <mergeCell ref="B116:B118"/>
    <mergeCell ref="B94:Q94"/>
    <mergeCell ref="B95:Q95"/>
    <mergeCell ref="C98:D98"/>
    <mergeCell ref="E98:F98"/>
    <mergeCell ref="G98:H98"/>
    <mergeCell ref="I98:J98"/>
    <mergeCell ref="K98:L98"/>
    <mergeCell ref="M98:N98"/>
    <mergeCell ref="O98:P98"/>
    <mergeCell ref="Q98:Q100"/>
    <mergeCell ref="C99:D99"/>
    <mergeCell ref="E99:F99"/>
    <mergeCell ref="G99:H99"/>
    <mergeCell ref="I99:J99"/>
    <mergeCell ref="K99:L99"/>
    <mergeCell ref="M99:N99"/>
    <mergeCell ref="O99:P99"/>
    <mergeCell ref="F97:M97"/>
    <mergeCell ref="B98:B100"/>
    <mergeCell ref="B76:Q76"/>
    <mergeCell ref="B77:Q77"/>
    <mergeCell ref="C80:D80"/>
    <mergeCell ref="E80:F80"/>
    <mergeCell ref="G80:H80"/>
    <mergeCell ref="I80:J80"/>
    <mergeCell ref="K80:L80"/>
    <mergeCell ref="M80:N80"/>
    <mergeCell ref="O80:P80"/>
    <mergeCell ref="Q80:Q82"/>
    <mergeCell ref="C81:D81"/>
    <mergeCell ref="E81:F81"/>
    <mergeCell ref="G81:H81"/>
    <mergeCell ref="I81:J81"/>
    <mergeCell ref="K81:L81"/>
    <mergeCell ref="M81:N81"/>
    <mergeCell ref="O81:P81"/>
    <mergeCell ref="F79:M79"/>
    <mergeCell ref="B80:B82"/>
    <mergeCell ref="B57:Q57"/>
    <mergeCell ref="B58:Q58"/>
    <mergeCell ref="C62:D62"/>
    <mergeCell ref="E62:F62"/>
    <mergeCell ref="G62:H62"/>
    <mergeCell ref="I62:J62"/>
    <mergeCell ref="K62:L62"/>
    <mergeCell ref="M62:N62"/>
    <mergeCell ref="O62:P62"/>
    <mergeCell ref="Q62:Q64"/>
    <mergeCell ref="C63:D63"/>
    <mergeCell ref="E63:F63"/>
    <mergeCell ref="G63:H63"/>
    <mergeCell ref="I63:J63"/>
    <mergeCell ref="K63:L63"/>
    <mergeCell ref="M63:N63"/>
    <mergeCell ref="O63:P63"/>
    <mergeCell ref="F61:M61"/>
    <mergeCell ref="B62:B64"/>
    <mergeCell ref="C44:D44"/>
    <mergeCell ref="E44:F44"/>
    <mergeCell ref="G44:H44"/>
    <mergeCell ref="I44:J44"/>
    <mergeCell ref="K44:L44"/>
    <mergeCell ref="M44:N44"/>
    <mergeCell ref="O44:P44"/>
    <mergeCell ref="B43:B45"/>
    <mergeCell ref="Q43:Q45"/>
    <mergeCell ref="B38:Q38"/>
    <mergeCell ref="B39:Q39"/>
    <mergeCell ref="G42:L42"/>
    <mergeCell ref="C43:D43"/>
    <mergeCell ref="E43:F43"/>
    <mergeCell ref="G43:H43"/>
    <mergeCell ref="I43:J43"/>
    <mergeCell ref="K43:L43"/>
    <mergeCell ref="M43:N43"/>
    <mergeCell ref="O43:P43"/>
    <mergeCell ref="C25:D25"/>
    <mergeCell ref="E25:F25"/>
    <mergeCell ref="G25:H25"/>
    <mergeCell ref="I25:J25"/>
    <mergeCell ref="K25:L25"/>
    <mergeCell ref="M25:N25"/>
    <mergeCell ref="O25:P25"/>
    <mergeCell ref="B24:B26"/>
    <mergeCell ref="Q24:Q26"/>
    <mergeCell ref="B19:Q19"/>
    <mergeCell ref="B20:Q20"/>
    <mergeCell ref="G23:L23"/>
    <mergeCell ref="C24:D24"/>
    <mergeCell ref="E24:F24"/>
    <mergeCell ref="G24:H24"/>
    <mergeCell ref="I24:J24"/>
    <mergeCell ref="K24:L24"/>
    <mergeCell ref="M24:N24"/>
    <mergeCell ref="O24:P24"/>
    <mergeCell ref="C6:D6"/>
    <mergeCell ref="E6:F6"/>
    <mergeCell ref="G6:H6"/>
    <mergeCell ref="I6:J6"/>
    <mergeCell ref="K6:L6"/>
    <mergeCell ref="M6:N6"/>
    <mergeCell ref="O6:P6"/>
    <mergeCell ref="B1:Q1"/>
    <mergeCell ref="B2:Q2"/>
    <mergeCell ref="C5:D5"/>
    <mergeCell ref="E5:F5"/>
    <mergeCell ref="G5:H5"/>
    <mergeCell ref="I5:J5"/>
    <mergeCell ref="K5:L5"/>
    <mergeCell ref="M5:N5"/>
    <mergeCell ref="O5:P5"/>
    <mergeCell ref="G4:L4"/>
    <mergeCell ref="B5:B7"/>
    <mergeCell ref="Q5:Q7"/>
  </mergeCells>
  <printOptions horizontalCentered="1"/>
  <pageMargins left="0.7" right="0.7" top="0.75" bottom="0.75" header="0.3" footer="0.3"/>
  <pageSetup paperSize="9" orientation="landscape" horizontalDpi="300" verticalDpi="300" r:id="rId1"/>
  <rowBreaks count="8" manualBreakCount="8">
    <brk id="18" min="1" max="16" man="1"/>
    <brk id="37" min="1" max="16" man="1"/>
    <brk id="56" min="1" max="16" man="1"/>
    <brk id="75" min="1" max="16" man="1"/>
    <brk id="93" min="1" max="16" man="1"/>
    <brk id="111" min="1" max="16" man="1"/>
    <brk id="129" min="1" max="16" man="1"/>
    <brk id="147" min="1" max="1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77"/>
  <sheetViews>
    <sheetView rightToLeft="1" view="pageBreakPreview" zoomScale="90" zoomScaleNormal="100" zoomScaleSheetLayoutView="90" workbookViewId="0">
      <selection activeCell="B27" sqref="B27:Q27"/>
    </sheetView>
  </sheetViews>
  <sheetFormatPr defaultRowHeight="15" x14ac:dyDescent="0.25"/>
  <cols>
    <col min="1" max="1" width="1.85546875" customWidth="1"/>
    <col min="2" max="2" width="17.7109375" customWidth="1"/>
    <col min="3" max="3" width="6.85546875" customWidth="1"/>
    <col min="4" max="4" width="5.140625" customWidth="1"/>
    <col min="5" max="5" width="7.140625" customWidth="1"/>
    <col min="6" max="6" width="6.7109375" customWidth="1"/>
    <col min="7" max="7" width="10.5703125" customWidth="1"/>
    <col min="8" max="8" width="6.140625" customWidth="1"/>
    <col min="9" max="9" width="7.140625" customWidth="1"/>
    <col min="10" max="10" width="4.85546875" customWidth="1"/>
    <col min="11" max="11" width="6.85546875" customWidth="1"/>
    <col min="12" max="12" width="6" bestFit="1" customWidth="1"/>
    <col min="13" max="13" width="9.140625" customWidth="1"/>
    <col min="14" max="14" width="6.28515625" customWidth="1"/>
    <col min="15" max="15" width="8.85546875" customWidth="1"/>
    <col min="16" max="16" width="4.140625" customWidth="1"/>
    <col min="17" max="17" width="17.5703125" customWidth="1"/>
  </cols>
  <sheetData>
    <row r="1" spans="2:17" ht="21" x14ac:dyDescent="0.45">
      <c r="B1" s="388" t="s">
        <v>235</v>
      </c>
      <c r="C1" s="388"/>
      <c r="D1" s="388"/>
      <c r="E1" s="388"/>
      <c r="F1" s="388"/>
      <c r="G1" s="388"/>
      <c r="H1" s="388"/>
      <c r="I1" s="388"/>
      <c r="J1" s="388"/>
      <c r="K1" s="388"/>
      <c r="L1" s="388"/>
      <c r="M1" s="388"/>
      <c r="N1" s="388"/>
      <c r="O1" s="388"/>
      <c r="P1" s="388"/>
      <c r="Q1" s="388"/>
    </row>
    <row r="2" spans="2:17" ht="21.75" customHeight="1" x14ac:dyDescent="0.25">
      <c r="B2" s="389" t="s">
        <v>232</v>
      </c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89"/>
      <c r="O2" s="389"/>
      <c r="P2" s="389"/>
      <c r="Q2" s="389"/>
    </row>
    <row r="3" spans="2:17" ht="15.75" x14ac:dyDescent="0.25">
      <c r="B3" s="29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</row>
    <row r="4" spans="2:17" ht="20.25" x14ac:dyDescent="0.25">
      <c r="G4" s="351" t="s">
        <v>285</v>
      </c>
      <c r="H4" s="351"/>
      <c r="I4" s="351"/>
      <c r="J4" s="351"/>
      <c r="K4" s="351"/>
      <c r="L4" s="351"/>
    </row>
    <row r="5" spans="2:17" ht="29.25" customHeight="1" x14ac:dyDescent="0.25">
      <c r="B5" s="379" t="s">
        <v>4</v>
      </c>
      <c r="C5" s="381" t="s">
        <v>5</v>
      </c>
      <c r="D5" s="381"/>
      <c r="E5" s="381" t="s">
        <v>6</v>
      </c>
      <c r="F5" s="381"/>
      <c r="G5" s="381" t="s">
        <v>7</v>
      </c>
      <c r="H5" s="381"/>
      <c r="I5" s="381" t="s">
        <v>8</v>
      </c>
      <c r="J5" s="381"/>
      <c r="K5" s="381" t="s">
        <v>9</v>
      </c>
      <c r="L5" s="381"/>
      <c r="M5" s="381" t="s">
        <v>10</v>
      </c>
      <c r="N5" s="381"/>
      <c r="O5" s="384" t="s">
        <v>11</v>
      </c>
      <c r="P5" s="384"/>
      <c r="Q5" s="380" t="s">
        <v>12</v>
      </c>
    </row>
    <row r="6" spans="2:17" ht="15.75" x14ac:dyDescent="0.25">
      <c r="B6" s="379"/>
      <c r="C6" s="382" t="s">
        <v>13</v>
      </c>
      <c r="D6" s="382"/>
      <c r="E6" s="382" t="s">
        <v>14</v>
      </c>
      <c r="F6" s="382"/>
      <c r="G6" s="382" t="s">
        <v>15</v>
      </c>
      <c r="H6" s="382"/>
      <c r="I6" s="382" t="s">
        <v>16</v>
      </c>
      <c r="J6" s="382"/>
      <c r="K6" s="382" t="s">
        <v>17</v>
      </c>
      <c r="L6" s="382"/>
      <c r="M6" s="382" t="s">
        <v>18</v>
      </c>
      <c r="N6" s="382"/>
      <c r="O6" s="385" t="s">
        <v>19</v>
      </c>
      <c r="P6" s="385"/>
      <c r="Q6" s="380"/>
    </row>
    <row r="7" spans="2:17" ht="22.5" x14ac:dyDescent="0.25">
      <c r="B7" s="379"/>
      <c r="C7" s="305" t="s">
        <v>153</v>
      </c>
      <c r="D7" s="306" t="s">
        <v>3</v>
      </c>
      <c r="E7" s="305" t="s">
        <v>153</v>
      </c>
      <c r="F7" s="306" t="s">
        <v>3</v>
      </c>
      <c r="G7" s="305" t="s">
        <v>153</v>
      </c>
      <c r="H7" s="306" t="s">
        <v>3</v>
      </c>
      <c r="I7" s="305" t="s">
        <v>153</v>
      </c>
      <c r="J7" s="306" t="s">
        <v>3</v>
      </c>
      <c r="K7" s="305" t="s">
        <v>153</v>
      </c>
      <c r="L7" s="306" t="s">
        <v>3</v>
      </c>
      <c r="M7" s="305" t="s">
        <v>153</v>
      </c>
      <c r="N7" s="306" t="s">
        <v>3</v>
      </c>
      <c r="O7" s="305" t="s">
        <v>153</v>
      </c>
      <c r="P7" s="306" t="s">
        <v>3</v>
      </c>
      <c r="Q7" s="380"/>
    </row>
    <row r="8" spans="2:17" ht="16.5" customHeight="1" x14ac:dyDescent="0.25">
      <c r="B8" s="86" t="s">
        <v>66</v>
      </c>
      <c r="C8" s="86"/>
      <c r="D8" s="86"/>
      <c r="E8" s="86"/>
      <c r="F8" s="86"/>
      <c r="G8" s="86"/>
      <c r="H8" s="86"/>
      <c r="I8" s="86"/>
      <c r="J8" s="86"/>
      <c r="K8" s="86"/>
      <c r="L8" s="86"/>
      <c r="M8" s="86"/>
      <c r="N8" s="86"/>
      <c r="O8" s="86"/>
      <c r="P8" s="86"/>
      <c r="Q8" s="138" t="s">
        <v>67</v>
      </c>
    </row>
    <row r="9" spans="2:17" x14ac:dyDescent="0.25">
      <c r="B9" s="17" t="s">
        <v>20</v>
      </c>
      <c r="C9" s="10" t="s">
        <v>21</v>
      </c>
      <c r="D9" s="10" t="s">
        <v>21</v>
      </c>
      <c r="E9" s="26">
        <f>SUM(E10:E13)</f>
        <v>6946</v>
      </c>
      <c r="F9" s="137">
        <f>SUM(F10:F13)</f>
        <v>100</v>
      </c>
      <c r="G9" s="26">
        <f>SUM(G10:G13)</f>
        <v>680176</v>
      </c>
      <c r="H9" s="137">
        <f>SUM(H10:H13)</f>
        <v>100</v>
      </c>
      <c r="I9" s="30" t="s">
        <v>21</v>
      </c>
      <c r="J9" s="10" t="s">
        <v>21</v>
      </c>
      <c r="K9" s="26">
        <f>SUM(K10:K13)</f>
        <v>3189</v>
      </c>
      <c r="L9" s="137">
        <f>SUM(L10:L13)</f>
        <v>100.00000000000001</v>
      </c>
      <c r="M9" s="26">
        <f>SUM(M10:M13)</f>
        <v>48078.788174021516</v>
      </c>
      <c r="N9" s="137">
        <f>SUM(N10:N13)</f>
        <v>100</v>
      </c>
      <c r="O9" s="10" t="s">
        <v>21</v>
      </c>
      <c r="P9" s="10" t="s">
        <v>21</v>
      </c>
      <c r="Q9" s="27" t="s">
        <v>22</v>
      </c>
    </row>
    <row r="10" spans="2:17" x14ac:dyDescent="0.25">
      <c r="B10" s="161" t="s">
        <v>68</v>
      </c>
      <c r="C10" s="11" t="s">
        <v>21</v>
      </c>
      <c r="D10" s="11" t="s">
        <v>21</v>
      </c>
      <c r="E10" s="197">
        <v>2949.0123456790125</v>
      </c>
      <c r="F10" s="150">
        <f>+E10/$E$9*100</f>
        <v>42.456267573841238</v>
      </c>
      <c r="G10" s="22">
        <v>391058</v>
      </c>
      <c r="H10" s="139">
        <f>+G10/$G$9*100</f>
        <v>57.493648702688716</v>
      </c>
      <c r="I10" s="11" t="s">
        <v>21</v>
      </c>
      <c r="J10" s="11" t="s">
        <v>21</v>
      </c>
      <c r="K10" s="22">
        <v>1815</v>
      </c>
      <c r="L10" s="139">
        <f>+K10/$K$9*100</f>
        <v>56.91439322671684</v>
      </c>
      <c r="M10" s="22">
        <v>26665.313570082719</v>
      </c>
      <c r="N10" s="139">
        <f>+M10/$M$9*100</f>
        <v>55.461700643467601</v>
      </c>
      <c r="O10" s="11" t="s">
        <v>21</v>
      </c>
      <c r="P10" s="11" t="s">
        <v>21</v>
      </c>
      <c r="Q10" s="190" t="s">
        <v>69</v>
      </c>
    </row>
    <row r="11" spans="2:17" x14ac:dyDescent="0.25">
      <c r="B11" s="161" t="s">
        <v>70</v>
      </c>
      <c r="C11" s="11" t="s">
        <v>21</v>
      </c>
      <c r="D11" s="11" t="s">
        <v>21</v>
      </c>
      <c r="E11" s="197">
        <v>3936.8395061728397</v>
      </c>
      <c r="F11" s="150">
        <f t="shared" ref="F11:F13" si="0">+E11/$E$9*100</f>
        <v>56.677793063242717</v>
      </c>
      <c r="G11" s="22">
        <v>270288</v>
      </c>
      <c r="H11" s="139">
        <f t="shared" ref="H11:H13" si="1">+G11/$G$9*100</f>
        <v>39.737950177601093</v>
      </c>
      <c r="I11" s="11" t="s">
        <v>21</v>
      </c>
      <c r="J11" s="11" t="s">
        <v>21</v>
      </c>
      <c r="K11" s="22">
        <v>1337</v>
      </c>
      <c r="L11" s="139">
        <f t="shared" ref="L11:L12" si="2">+K11/$K$9*100</f>
        <v>41.925368454060838</v>
      </c>
      <c r="M11" s="22">
        <v>19316.445457417525</v>
      </c>
      <c r="N11" s="139">
        <f t="shared" ref="N11:N13" si="3">+M11/$M$9*100</f>
        <v>40.176647937758979</v>
      </c>
      <c r="O11" s="11" t="s">
        <v>21</v>
      </c>
      <c r="P11" s="11" t="s">
        <v>21</v>
      </c>
      <c r="Q11" s="190" t="s">
        <v>71</v>
      </c>
    </row>
    <row r="12" spans="2:17" x14ac:dyDescent="0.25">
      <c r="B12" s="161" t="s">
        <v>72</v>
      </c>
      <c r="C12" s="8" t="s">
        <v>21</v>
      </c>
      <c r="D12" s="8" t="s">
        <v>21</v>
      </c>
      <c r="E12" s="197">
        <v>53.061728395061728</v>
      </c>
      <c r="F12" s="150">
        <f t="shared" si="0"/>
        <v>0.76391777130811589</v>
      </c>
      <c r="G12" s="22">
        <v>16896</v>
      </c>
      <c r="H12" s="139">
        <f t="shared" si="1"/>
        <v>2.4840629484133516</v>
      </c>
      <c r="I12" s="11" t="s">
        <v>21</v>
      </c>
      <c r="J12" s="8" t="s">
        <v>21</v>
      </c>
      <c r="K12" s="22">
        <v>37</v>
      </c>
      <c r="L12" s="139">
        <f t="shared" si="2"/>
        <v>1.1602383192223267</v>
      </c>
      <c r="M12" s="22">
        <v>2017.1564707802931</v>
      </c>
      <c r="N12" s="139">
        <f t="shared" si="3"/>
        <v>4.1955226980330309</v>
      </c>
      <c r="O12" s="11" t="s">
        <v>21</v>
      </c>
      <c r="P12" s="8" t="s">
        <v>21</v>
      </c>
      <c r="Q12" s="190" t="s">
        <v>73</v>
      </c>
    </row>
    <row r="13" spans="2:17" x14ac:dyDescent="0.25">
      <c r="B13" s="161" t="s">
        <v>74</v>
      </c>
      <c r="C13" s="8" t="s">
        <v>21</v>
      </c>
      <c r="D13" s="8" t="s">
        <v>21</v>
      </c>
      <c r="E13" s="198">
        <v>7.0864197530864201</v>
      </c>
      <c r="F13" s="150">
        <f t="shared" si="0"/>
        <v>0.10202159160792428</v>
      </c>
      <c r="G13" s="22">
        <v>1934</v>
      </c>
      <c r="H13" s="139">
        <f t="shared" si="1"/>
        <v>0.2843381712968408</v>
      </c>
      <c r="I13" s="11" t="s">
        <v>21</v>
      </c>
      <c r="J13" s="8" t="s">
        <v>21</v>
      </c>
      <c r="K13" s="172">
        <v>0</v>
      </c>
      <c r="L13" s="172">
        <v>0</v>
      </c>
      <c r="M13" s="22">
        <v>79.872675740984903</v>
      </c>
      <c r="N13" s="139">
        <f t="shared" si="3"/>
        <v>0.16612872074039217</v>
      </c>
      <c r="O13" s="8" t="s">
        <v>21</v>
      </c>
      <c r="P13" s="8" t="s">
        <v>21</v>
      </c>
      <c r="Q13" s="190" t="s">
        <v>75</v>
      </c>
    </row>
    <row r="14" spans="2:17" ht="15.75" x14ac:dyDescent="0.25">
      <c r="B14" s="86" t="s">
        <v>23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138" t="s">
        <v>24</v>
      </c>
    </row>
    <row r="15" spans="2:17" x14ac:dyDescent="0.25">
      <c r="B15" s="17" t="s">
        <v>20</v>
      </c>
      <c r="C15" s="10" t="s">
        <v>21</v>
      </c>
      <c r="D15" s="10" t="s">
        <v>21</v>
      </c>
      <c r="E15" s="26">
        <f>SUM(E16:E19)</f>
        <v>6946</v>
      </c>
      <c r="F15" s="137">
        <f>SUM(F16:F19)</f>
        <v>100</v>
      </c>
      <c r="G15" s="26">
        <f>SUM(G16:G19)</f>
        <v>647010</v>
      </c>
      <c r="H15" s="137">
        <f>SUM(H16:H19)</f>
        <v>100</v>
      </c>
      <c r="I15" s="30" t="s">
        <v>21</v>
      </c>
      <c r="J15" s="10" t="s">
        <v>21</v>
      </c>
      <c r="K15" s="26">
        <f>SUM(K16:K19)</f>
        <v>781</v>
      </c>
      <c r="L15" s="137">
        <f>SUM(L16:L19)</f>
        <v>99.999999999999986</v>
      </c>
      <c r="M15" s="26">
        <f>SUM(M16:M19)</f>
        <v>17367.371573860299</v>
      </c>
      <c r="N15" s="137">
        <f>SUM(N16:N19)</f>
        <v>100.00000000000003</v>
      </c>
      <c r="O15" s="10" t="s">
        <v>21</v>
      </c>
      <c r="P15" s="10" t="s">
        <v>21</v>
      </c>
      <c r="Q15" s="27" t="s">
        <v>22</v>
      </c>
    </row>
    <row r="16" spans="2:17" x14ac:dyDescent="0.25">
      <c r="B16" s="161" t="s">
        <v>68</v>
      </c>
      <c r="C16" s="11" t="s">
        <v>21</v>
      </c>
      <c r="D16" s="11" t="s">
        <v>21</v>
      </c>
      <c r="E16" s="197">
        <v>2949.0123456790125</v>
      </c>
      <c r="F16" s="150">
        <f>+E16/$E$15*100</f>
        <v>42.456267573841238</v>
      </c>
      <c r="G16" s="22">
        <v>371685</v>
      </c>
      <c r="H16" s="139">
        <f>+G16/$G$15*100</f>
        <v>57.44656187694163</v>
      </c>
      <c r="I16" s="11" t="s">
        <v>21</v>
      </c>
      <c r="J16" s="11" t="s">
        <v>21</v>
      </c>
      <c r="K16" s="22">
        <v>492</v>
      </c>
      <c r="L16" s="139">
        <f>+K16/$K$15*100</f>
        <v>62.996158770806652</v>
      </c>
      <c r="M16" s="22">
        <v>11252.041288237915</v>
      </c>
      <c r="N16" s="139">
        <f>+M16/$M$15*100</f>
        <v>64.78839495305904</v>
      </c>
      <c r="O16" s="11" t="s">
        <v>21</v>
      </c>
      <c r="P16" s="11" t="s">
        <v>21</v>
      </c>
      <c r="Q16" s="190" t="s">
        <v>69</v>
      </c>
    </row>
    <row r="17" spans="2:17" x14ac:dyDescent="0.25">
      <c r="B17" s="161" t="s">
        <v>70</v>
      </c>
      <c r="C17" s="11" t="s">
        <v>21</v>
      </c>
      <c r="D17" s="11" t="s">
        <v>21</v>
      </c>
      <c r="E17" s="197">
        <v>3936.8395061728397</v>
      </c>
      <c r="F17" s="150">
        <f t="shared" ref="F17:F19" si="4">+E17/$E$15*100</f>
        <v>56.677793063242717</v>
      </c>
      <c r="G17" s="22">
        <v>256787</v>
      </c>
      <c r="H17" s="139">
        <f t="shared" ref="H17:H19" si="5">+G17/$G$15*100</f>
        <v>39.688258295853238</v>
      </c>
      <c r="I17" s="11" t="s">
        <v>21</v>
      </c>
      <c r="J17" s="11" t="s">
        <v>21</v>
      </c>
      <c r="K17" s="22">
        <v>252</v>
      </c>
      <c r="L17" s="139">
        <f t="shared" ref="L17:L18" si="6">+K17/$K$15*100</f>
        <v>32.2663252240717</v>
      </c>
      <c r="M17" s="22">
        <v>5329.607026177353</v>
      </c>
      <c r="N17" s="139">
        <f t="shared" ref="N17:N19" si="7">+M17/$M$15*100</f>
        <v>30.687470487468389</v>
      </c>
      <c r="O17" s="11" t="s">
        <v>21</v>
      </c>
      <c r="P17" s="11" t="s">
        <v>21</v>
      </c>
      <c r="Q17" s="190" t="s">
        <v>71</v>
      </c>
    </row>
    <row r="18" spans="2:17" x14ac:dyDescent="0.25">
      <c r="B18" s="161" t="s">
        <v>72</v>
      </c>
      <c r="C18" s="8" t="s">
        <v>21</v>
      </c>
      <c r="D18" s="8" t="s">
        <v>21</v>
      </c>
      <c r="E18" s="197">
        <v>53.061728395061728</v>
      </c>
      <c r="F18" s="150">
        <f t="shared" si="4"/>
        <v>0.76391777130811589</v>
      </c>
      <c r="G18" s="22">
        <v>16896</v>
      </c>
      <c r="H18" s="139">
        <f t="shared" si="5"/>
        <v>2.6113970417767884</v>
      </c>
      <c r="I18" s="11" t="s">
        <v>21</v>
      </c>
      <c r="J18" s="8" t="s">
        <v>21</v>
      </c>
      <c r="K18" s="22">
        <v>37</v>
      </c>
      <c r="L18" s="139">
        <f t="shared" si="6"/>
        <v>4.7375160051216394</v>
      </c>
      <c r="M18" s="22">
        <v>705.85058370404738</v>
      </c>
      <c r="N18" s="139">
        <f t="shared" si="7"/>
        <v>4.0642337886432163</v>
      </c>
      <c r="O18" s="11" t="s">
        <v>21</v>
      </c>
      <c r="P18" s="8" t="s">
        <v>21</v>
      </c>
      <c r="Q18" s="190" t="s">
        <v>73</v>
      </c>
    </row>
    <row r="19" spans="2:17" x14ac:dyDescent="0.25">
      <c r="B19" s="161" t="s">
        <v>74</v>
      </c>
      <c r="C19" s="8" t="s">
        <v>21</v>
      </c>
      <c r="D19" s="8" t="s">
        <v>21</v>
      </c>
      <c r="E19" s="198">
        <v>7.0864197530864201</v>
      </c>
      <c r="F19" s="150">
        <f t="shared" si="4"/>
        <v>0.10202159160792428</v>
      </c>
      <c r="G19" s="22">
        <v>1642</v>
      </c>
      <c r="H19" s="139">
        <f t="shared" si="5"/>
        <v>0.25378278542835503</v>
      </c>
      <c r="I19" s="11" t="s">
        <v>21</v>
      </c>
      <c r="J19" s="8" t="s">
        <v>21</v>
      </c>
      <c r="K19" s="172">
        <v>0</v>
      </c>
      <c r="L19" s="172">
        <v>0</v>
      </c>
      <c r="M19" s="22">
        <v>79.872675740984903</v>
      </c>
      <c r="N19" s="139">
        <f t="shared" si="7"/>
        <v>0.45990077082937286</v>
      </c>
      <c r="O19" s="8" t="s">
        <v>21</v>
      </c>
      <c r="P19" s="8" t="s">
        <v>21</v>
      </c>
      <c r="Q19" s="190" t="s">
        <v>75</v>
      </c>
    </row>
    <row r="20" spans="2:17" ht="21.75" customHeight="1" x14ac:dyDescent="0.25">
      <c r="B20" s="86" t="s">
        <v>25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138" t="s">
        <v>26</v>
      </c>
    </row>
    <row r="21" spans="2:17" x14ac:dyDescent="0.25">
      <c r="B21" s="17" t="s">
        <v>20</v>
      </c>
      <c r="C21" s="10" t="s">
        <v>21</v>
      </c>
      <c r="D21" s="10" t="s">
        <v>21</v>
      </c>
      <c r="E21" s="201" t="s">
        <v>1</v>
      </c>
      <c r="F21" s="201" t="s">
        <v>1</v>
      </c>
      <c r="G21" s="26">
        <f>SUM(G22:G25)</f>
        <v>33166</v>
      </c>
      <c r="H21" s="137">
        <f>SUM(H22:H25)</f>
        <v>99.999999999999986</v>
      </c>
      <c r="I21" s="30" t="s">
        <v>21</v>
      </c>
      <c r="J21" s="10" t="s">
        <v>21</v>
      </c>
      <c r="K21" s="26">
        <f>SUM(K22:K25)</f>
        <v>2408</v>
      </c>
      <c r="L21" s="137">
        <f>SUM(L22:L25)</f>
        <v>100</v>
      </c>
      <c r="M21" s="26">
        <f>SUM(M22:M25)</f>
        <v>30711.416600161225</v>
      </c>
      <c r="N21" s="137">
        <f>SUM(N22:N25)</f>
        <v>100</v>
      </c>
      <c r="O21" s="10" t="s">
        <v>21</v>
      </c>
      <c r="P21" s="10" t="s">
        <v>21</v>
      </c>
      <c r="Q21" s="27" t="s">
        <v>22</v>
      </c>
    </row>
    <row r="22" spans="2:17" x14ac:dyDescent="0.25">
      <c r="B22" s="161" t="s">
        <v>68</v>
      </c>
      <c r="C22" s="11" t="s">
        <v>21</v>
      </c>
      <c r="D22" s="11" t="s">
        <v>21</v>
      </c>
      <c r="E22" s="199" t="s">
        <v>1</v>
      </c>
      <c r="F22" s="199" t="s">
        <v>1</v>
      </c>
      <c r="G22" s="22">
        <f>+G10-G16</f>
        <v>19373</v>
      </c>
      <c r="H22" s="139">
        <f>+G22/$G$21*100</f>
        <v>58.412229391545559</v>
      </c>
      <c r="I22" s="11" t="s">
        <v>21</v>
      </c>
      <c r="J22" s="11" t="s">
        <v>21</v>
      </c>
      <c r="K22" s="22">
        <v>1323</v>
      </c>
      <c r="L22" s="139">
        <f>+K22/$K$21*100</f>
        <v>54.941860465116278</v>
      </c>
      <c r="M22" s="22">
        <v>15413.272281844804</v>
      </c>
      <c r="N22" s="139">
        <f>+M22/$M$21*100</f>
        <v>50.187435123926818</v>
      </c>
      <c r="O22" s="11" t="s">
        <v>21</v>
      </c>
      <c r="P22" s="11" t="s">
        <v>21</v>
      </c>
      <c r="Q22" s="190" t="s">
        <v>69</v>
      </c>
    </row>
    <row r="23" spans="2:17" x14ac:dyDescent="0.25">
      <c r="B23" s="161" t="s">
        <v>70</v>
      </c>
      <c r="C23" s="11" t="s">
        <v>21</v>
      </c>
      <c r="D23" s="11" t="s">
        <v>21</v>
      </c>
      <c r="E23" s="199" t="s">
        <v>1</v>
      </c>
      <c r="F23" s="199" t="s">
        <v>1</v>
      </c>
      <c r="G23" s="22">
        <f t="shared" ref="G23:G25" si="8">+G11-G17</f>
        <v>13501</v>
      </c>
      <c r="H23" s="139">
        <f t="shared" ref="H23:H25" si="9">+G23/$G$21*100</f>
        <v>40.707350901525658</v>
      </c>
      <c r="I23" s="11" t="s">
        <v>21</v>
      </c>
      <c r="J23" s="11" t="s">
        <v>21</v>
      </c>
      <c r="K23" s="22">
        <v>1085</v>
      </c>
      <c r="L23" s="139">
        <f t="shared" ref="L23" si="10">+K23/$K$21*100</f>
        <v>45.058139534883722</v>
      </c>
      <c r="M23" s="22">
        <v>13986.838431240172</v>
      </c>
      <c r="N23" s="139">
        <f t="shared" ref="N23:N24" si="11">+M23/$M$21*100</f>
        <v>45.542798019830663</v>
      </c>
      <c r="O23" s="11" t="s">
        <v>21</v>
      </c>
      <c r="P23" s="11" t="s">
        <v>21</v>
      </c>
      <c r="Q23" s="190" t="s">
        <v>71</v>
      </c>
    </row>
    <row r="24" spans="2:17" x14ac:dyDescent="0.25">
      <c r="B24" s="161" t="s">
        <v>72</v>
      </c>
      <c r="C24" s="8" t="s">
        <v>21</v>
      </c>
      <c r="D24" s="8" t="s">
        <v>21</v>
      </c>
      <c r="E24" s="199" t="s">
        <v>1</v>
      </c>
      <c r="F24" s="199" t="s">
        <v>1</v>
      </c>
      <c r="G24" s="172">
        <v>0</v>
      </c>
      <c r="H24" s="172">
        <v>0</v>
      </c>
      <c r="I24" s="11" t="s">
        <v>21</v>
      </c>
      <c r="J24" s="8" t="s">
        <v>21</v>
      </c>
      <c r="K24" s="172">
        <v>0</v>
      </c>
      <c r="L24" s="172">
        <v>0</v>
      </c>
      <c r="M24" s="22">
        <v>1311.3058870762459</v>
      </c>
      <c r="N24" s="139">
        <f t="shared" si="11"/>
        <v>4.2697668562425148</v>
      </c>
      <c r="O24" s="11" t="s">
        <v>21</v>
      </c>
      <c r="P24" s="8" t="s">
        <v>21</v>
      </c>
      <c r="Q24" s="190" t="s">
        <v>73</v>
      </c>
    </row>
    <row r="25" spans="2:17" ht="15.75" thickBot="1" x14ac:dyDescent="0.3">
      <c r="B25" s="168" t="s">
        <v>74</v>
      </c>
      <c r="C25" s="116" t="s">
        <v>21</v>
      </c>
      <c r="D25" s="116" t="s">
        <v>21</v>
      </c>
      <c r="E25" s="200" t="s">
        <v>1</v>
      </c>
      <c r="F25" s="200" t="s">
        <v>1</v>
      </c>
      <c r="G25" s="135">
        <f t="shared" si="8"/>
        <v>292</v>
      </c>
      <c r="H25" s="145">
        <f t="shared" si="9"/>
        <v>0.88041970692878246</v>
      </c>
      <c r="I25" s="136" t="s">
        <v>21</v>
      </c>
      <c r="J25" s="116" t="s">
        <v>21</v>
      </c>
      <c r="K25" s="173">
        <v>0</v>
      </c>
      <c r="L25" s="173">
        <v>0</v>
      </c>
      <c r="M25" s="173">
        <v>0</v>
      </c>
      <c r="N25" s="173">
        <v>0</v>
      </c>
      <c r="O25" s="116" t="s">
        <v>21</v>
      </c>
      <c r="P25" s="116" t="s">
        <v>21</v>
      </c>
      <c r="Q25" s="174" t="s">
        <v>75</v>
      </c>
    </row>
    <row r="27" spans="2:17" ht="21" x14ac:dyDescent="0.45">
      <c r="B27" s="388" t="s">
        <v>233</v>
      </c>
      <c r="C27" s="388"/>
      <c r="D27" s="388"/>
      <c r="E27" s="388"/>
      <c r="F27" s="388"/>
      <c r="G27" s="388"/>
      <c r="H27" s="388"/>
      <c r="I27" s="388"/>
      <c r="J27" s="388"/>
      <c r="K27" s="388"/>
      <c r="L27" s="388"/>
      <c r="M27" s="388"/>
      <c r="N27" s="388"/>
      <c r="O27" s="388"/>
      <c r="P27" s="388"/>
      <c r="Q27" s="388"/>
    </row>
    <row r="28" spans="2:17" ht="18.75" x14ac:dyDescent="0.25">
      <c r="B28" s="389" t="s">
        <v>234</v>
      </c>
      <c r="C28" s="389"/>
      <c r="D28" s="389"/>
      <c r="E28" s="389"/>
      <c r="F28" s="389"/>
      <c r="G28" s="389"/>
      <c r="H28" s="389"/>
      <c r="I28" s="389"/>
      <c r="J28" s="389"/>
      <c r="K28" s="389"/>
      <c r="L28" s="389"/>
      <c r="M28" s="389"/>
      <c r="N28" s="389"/>
      <c r="O28" s="389"/>
      <c r="P28" s="389"/>
      <c r="Q28" s="389"/>
    </row>
    <row r="29" spans="2:17" ht="15.75" x14ac:dyDescent="0.25">
      <c r="B29" s="29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2:17" ht="20.25" x14ac:dyDescent="0.25">
      <c r="G30" s="383" t="s">
        <v>297</v>
      </c>
      <c r="H30" s="383"/>
      <c r="I30" s="383"/>
      <c r="J30" s="383"/>
      <c r="K30" s="383"/>
      <c r="L30" s="383"/>
    </row>
    <row r="31" spans="2:17" ht="30.75" customHeight="1" x14ac:dyDescent="0.25">
      <c r="B31" s="379" t="s">
        <v>4</v>
      </c>
      <c r="C31" s="381" t="s">
        <v>5</v>
      </c>
      <c r="D31" s="381"/>
      <c r="E31" s="381" t="s">
        <v>6</v>
      </c>
      <c r="F31" s="381"/>
      <c r="G31" s="381" t="s">
        <v>7</v>
      </c>
      <c r="H31" s="381"/>
      <c r="I31" s="381" t="s">
        <v>8</v>
      </c>
      <c r="J31" s="381"/>
      <c r="K31" s="381" t="s">
        <v>9</v>
      </c>
      <c r="L31" s="381"/>
      <c r="M31" s="381" t="s">
        <v>10</v>
      </c>
      <c r="N31" s="381"/>
      <c r="O31" s="384" t="s">
        <v>11</v>
      </c>
      <c r="P31" s="384"/>
      <c r="Q31" s="380" t="s">
        <v>12</v>
      </c>
    </row>
    <row r="32" spans="2:17" ht="15.75" x14ac:dyDescent="0.25">
      <c r="B32" s="379"/>
      <c r="C32" s="382" t="s">
        <v>13</v>
      </c>
      <c r="D32" s="382"/>
      <c r="E32" s="382" t="s">
        <v>14</v>
      </c>
      <c r="F32" s="382"/>
      <c r="G32" s="382" t="s">
        <v>15</v>
      </c>
      <c r="H32" s="382"/>
      <c r="I32" s="382" t="s">
        <v>16</v>
      </c>
      <c r="J32" s="382"/>
      <c r="K32" s="382" t="s">
        <v>17</v>
      </c>
      <c r="L32" s="382"/>
      <c r="M32" s="382" t="s">
        <v>18</v>
      </c>
      <c r="N32" s="382"/>
      <c r="O32" s="385" t="s">
        <v>19</v>
      </c>
      <c r="P32" s="385"/>
      <c r="Q32" s="380"/>
    </row>
    <row r="33" spans="2:17" ht="22.5" x14ac:dyDescent="0.25">
      <c r="B33" s="379"/>
      <c r="C33" s="305" t="s">
        <v>153</v>
      </c>
      <c r="D33" s="306" t="s">
        <v>3</v>
      </c>
      <c r="E33" s="305" t="s">
        <v>153</v>
      </c>
      <c r="F33" s="306" t="s">
        <v>3</v>
      </c>
      <c r="G33" s="305" t="s">
        <v>153</v>
      </c>
      <c r="H33" s="306" t="s">
        <v>3</v>
      </c>
      <c r="I33" s="305" t="s">
        <v>153</v>
      </c>
      <c r="J33" s="306" t="s">
        <v>3</v>
      </c>
      <c r="K33" s="305" t="s">
        <v>153</v>
      </c>
      <c r="L33" s="306" t="s">
        <v>3</v>
      </c>
      <c r="M33" s="305" t="s">
        <v>153</v>
      </c>
      <c r="N33" s="306" t="s">
        <v>3</v>
      </c>
      <c r="O33" s="305" t="s">
        <v>153</v>
      </c>
      <c r="P33" s="306" t="s">
        <v>3</v>
      </c>
      <c r="Q33" s="380"/>
    </row>
    <row r="34" spans="2:17" ht="21" customHeight="1" x14ac:dyDescent="0.25">
      <c r="B34" s="86" t="s">
        <v>66</v>
      </c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138" t="s">
        <v>67</v>
      </c>
    </row>
    <row r="35" spans="2:17" x14ac:dyDescent="0.25">
      <c r="B35" s="17" t="s">
        <v>20</v>
      </c>
      <c r="C35" s="10" t="s">
        <v>21</v>
      </c>
      <c r="D35" s="10" t="s">
        <v>21</v>
      </c>
      <c r="E35" s="26">
        <f>SUM(E36:E39)</f>
        <v>1042</v>
      </c>
      <c r="F35" s="137">
        <f>SUM(F36:F39)</f>
        <v>100</v>
      </c>
      <c r="G35" s="26">
        <f>SUM(G36:G39)</f>
        <v>247915</v>
      </c>
      <c r="H35" s="137">
        <f>SUM(H36:H39)</f>
        <v>100</v>
      </c>
      <c r="I35" s="10" t="s">
        <v>21</v>
      </c>
      <c r="J35" s="10" t="s">
        <v>21</v>
      </c>
      <c r="K35" s="26">
        <f>SUM(K36:K39)</f>
        <v>1040</v>
      </c>
      <c r="L35" s="137">
        <f>SUM(L36:L39)</f>
        <v>100</v>
      </c>
      <c r="M35" s="26">
        <f>SUM(M36:M39)</f>
        <v>19418.080729543421</v>
      </c>
      <c r="N35" s="137">
        <f>SUM(N36:N39)</f>
        <v>100</v>
      </c>
      <c r="O35" s="10" t="s">
        <v>21</v>
      </c>
      <c r="P35" s="10" t="s">
        <v>21</v>
      </c>
      <c r="Q35" s="27" t="s">
        <v>22</v>
      </c>
    </row>
    <row r="36" spans="2:17" x14ac:dyDescent="0.25">
      <c r="B36" s="161" t="s">
        <v>68</v>
      </c>
      <c r="C36" s="11" t="s">
        <v>21</v>
      </c>
      <c r="D36" s="11" t="s">
        <v>21</v>
      </c>
      <c r="E36" s="21">
        <v>898</v>
      </c>
      <c r="F36" s="150">
        <f>+E36/$E$35*100</f>
        <v>86.180422264875247</v>
      </c>
      <c r="G36" s="22">
        <v>212124</v>
      </c>
      <c r="H36" s="139">
        <f>+G36/$G$35*100</f>
        <v>85.563197063509662</v>
      </c>
      <c r="I36" s="11" t="s">
        <v>21</v>
      </c>
      <c r="J36" s="11" t="s">
        <v>21</v>
      </c>
      <c r="K36" s="26">
        <v>734</v>
      </c>
      <c r="L36" s="139">
        <f>+K36/$K$35*100</f>
        <v>70.57692307692308</v>
      </c>
      <c r="M36" s="22">
        <v>13854.246374317428</v>
      </c>
      <c r="N36" s="139">
        <f>+M36/$M$35*100</f>
        <v>71.347145823938419</v>
      </c>
      <c r="O36" s="11" t="s">
        <v>21</v>
      </c>
      <c r="P36" s="11" t="s">
        <v>21</v>
      </c>
      <c r="Q36" s="190" t="s">
        <v>69</v>
      </c>
    </row>
    <row r="37" spans="2:17" x14ac:dyDescent="0.25">
      <c r="B37" s="161" t="s">
        <v>70</v>
      </c>
      <c r="C37" s="11" t="s">
        <v>21</v>
      </c>
      <c r="D37" s="11" t="s">
        <v>21</v>
      </c>
      <c r="E37" s="21">
        <v>96</v>
      </c>
      <c r="F37" s="150">
        <f t="shared" ref="F37:F38" si="12">+E37/$E$35*100</f>
        <v>9.2130518234165066</v>
      </c>
      <c r="G37" s="22">
        <v>31644</v>
      </c>
      <c r="H37" s="139">
        <f t="shared" ref="H37:H38" si="13">+G37/$G$35*100</f>
        <v>12.764052195308876</v>
      </c>
      <c r="I37" s="11" t="s">
        <v>21</v>
      </c>
      <c r="J37" s="11" t="s">
        <v>21</v>
      </c>
      <c r="K37" s="22">
        <v>306</v>
      </c>
      <c r="L37" s="139">
        <f t="shared" ref="L37" si="14">+K37/$K$35*100</f>
        <v>29.423076923076923</v>
      </c>
      <c r="M37" s="22">
        <v>4892.455358316608</v>
      </c>
      <c r="N37" s="139">
        <f t="shared" ref="N37:N38" si="15">+M37/$M$35*100</f>
        <v>25.195360069098061</v>
      </c>
      <c r="O37" s="11" t="s">
        <v>21</v>
      </c>
      <c r="P37" s="11" t="s">
        <v>21</v>
      </c>
      <c r="Q37" s="190" t="s">
        <v>71</v>
      </c>
    </row>
    <row r="38" spans="2:17" x14ac:dyDescent="0.25">
      <c r="B38" s="161" t="s">
        <v>72</v>
      </c>
      <c r="C38" s="8" t="s">
        <v>21</v>
      </c>
      <c r="D38" s="8" t="s">
        <v>21</v>
      </c>
      <c r="E38" s="21">
        <v>48</v>
      </c>
      <c r="F38" s="150">
        <f t="shared" si="12"/>
        <v>4.6065259117082533</v>
      </c>
      <c r="G38" s="22">
        <v>4147</v>
      </c>
      <c r="H38" s="139">
        <f t="shared" si="13"/>
        <v>1.6727507411814533</v>
      </c>
      <c r="I38" s="8" t="s">
        <v>21</v>
      </c>
      <c r="J38" s="8" t="s">
        <v>21</v>
      </c>
      <c r="K38" s="172">
        <v>0</v>
      </c>
      <c r="L38" s="172">
        <v>0</v>
      </c>
      <c r="M38" s="22">
        <v>671.378996909384</v>
      </c>
      <c r="N38" s="139">
        <f t="shared" si="15"/>
        <v>3.4574941069635265</v>
      </c>
      <c r="O38" s="11" t="s">
        <v>21</v>
      </c>
      <c r="P38" s="8" t="s">
        <v>21</v>
      </c>
      <c r="Q38" s="190" t="s">
        <v>73</v>
      </c>
    </row>
    <row r="39" spans="2:17" x14ac:dyDescent="0.25">
      <c r="B39" s="161" t="s">
        <v>74</v>
      </c>
      <c r="C39" s="8" t="s">
        <v>21</v>
      </c>
      <c r="D39" s="8" t="s">
        <v>21</v>
      </c>
      <c r="E39" s="172">
        <v>0</v>
      </c>
      <c r="F39" s="172">
        <v>0</v>
      </c>
      <c r="G39" s="172">
        <v>0</v>
      </c>
      <c r="H39" s="172">
        <v>0</v>
      </c>
      <c r="I39" s="8" t="s">
        <v>21</v>
      </c>
      <c r="J39" s="8" t="s">
        <v>21</v>
      </c>
      <c r="K39" s="172">
        <v>0</v>
      </c>
      <c r="L39" s="172">
        <v>0</v>
      </c>
      <c r="M39" s="172">
        <v>0</v>
      </c>
      <c r="N39" s="172">
        <v>0</v>
      </c>
      <c r="O39" s="8" t="s">
        <v>21</v>
      </c>
      <c r="P39" s="8" t="s">
        <v>21</v>
      </c>
      <c r="Q39" s="190" t="s">
        <v>75</v>
      </c>
    </row>
    <row r="40" spans="2:17" ht="15.75" x14ac:dyDescent="0.25">
      <c r="B40" s="86" t="s">
        <v>23</v>
      </c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 t="s">
        <v>24</v>
      </c>
    </row>
    <row r="41" spans="2:17" x14ac:dyDescent="0.25">
      <c r="B41" s="17" t="s">
        <v>20</v>
      </c>
      <c r="C41" s="10" t="s">
        <v>21</v>
      </c>
      <c r="D41" s="10" t="s">
        <v>21</v>
      </c>
      <c r="E41" s="26">
        <f>SUM(E42:E45)</f>
        <v>1042</v>
      </c>
      <c r="F41" s="137">
        <f>SUM(F42:F45)</f>
        <v>100</v>
      </c>
      <c r="G41" s="26">
        <f>SUM(G42:G45)</f>
        <v>230578</v>
      </c>
      <c r="H41" s="137">
        <f>SUM(H42:H45)</f>
        <v>100</v>
      </c>
      <c r="I41" s="10" t="s">
        <v>21</v>
      </c>
      <c r="J41" s="10" t="s">
        <v>21</v>
      </c>
      <c r="K41" s="26">
        <f>SUM(K42:K45)</f>
        <v>251</v>
      </c>
      <c r="L41" s="137">
        <f>SUM(L42:L45)</f>
        <v>100</v>
      </c>
      <c r="M41" s="26">
        <f>SUM(M42:M45)</f>
        <v>8650.1577081956366</v>
      </c>
      <c r="N41" s="137">
        <f>SUM(N42:N45)</f>
        <v>100.00000000000001</v>
      </c>
      <c r="O41" s="10" t="s">
        <v>21</v>
      </c>
      <c r="P41" s="10" t="s">
        <v>21</v>
      </c>
      <c r="Q41" s="27" t="s">
        <v>22</v>
      </c>
    </row>
    <row r="42" spans="2:17" x14ac:dyDescent="0.25">
      <c r="B42" s="161" t="s">
        <v>68</v>
      </c>
      <c r="C42" s="11" t="s">
        <v>21</v>
      </c>
      <c r="D42" s="11" t="s">
        <v>21</v>
      </c>
      <c r="E42" s="4">
        <v>898</v>
      </c>
      <c r="F42" s="150">
        <f>+E42/$E$41*100</f>
        <v>86.180422264875247</v>
      </c>
      <c r="G42" s="22">
        <v>198517</v>
      </c>
      <c r="H42" s="139">
        <f>+G42/$G$41*100</f>
        <v>86.095377702989879</v>
      </c>
      <c r="I42" s="11" t="s">
        <v>21</v>
      </c>
      <c r="J42" s="11" t="s">
        <v>21</v>
      </c>
      <c r="K42" s="22">
        <v>181</v>
      </c>
      <c r="L42" s="139">
        <f>+K42/$K$41*100</f>
        <v>72.111553784860561</v>
      </c>
      <c r="M42" s="22">
        <v>6678.769524475254</v>
      </c>
      <c r="N42" s="139">
        <f>+M42/$M$41*100</f>
        <v>77.209800673893142</v>
      </c>
      <c r="O42" s="11" t="s">
        <v>21</v>
      </c>
      <c r="P42" s="11" t="s">
        <v>21</v>
      </c>
      <c r="Q42" s="190" t="s">
        <v>69</v>
      </c>
    </row>
    <row r="43" spans="2:17" x14ac:dyDescent="0.25">
      <c r="B43" s="161" t="s">
        <v>70</v>
      </c>
      <c r="C43" s="11" t="s">
        <v>21</v>
      </c>
      <c r="D43" s="11" t="s">
        <v>21</v>
      </c>
      <c r="E43" s="4">
        <v>96</v>
      </c>
      <c r="F43" s="150">
        <f t="shared" ref="F43:F44" si="16">+E43/$E$41*100</f>
        <v>9.2130518234165066</v>
      </c>
      <c r="G43" s="22">
        <v>27914</v>
      </c>
      <c r="H43" s="139">
        <f t="shared" ref="H43:H44" si="17">+G43/$G$41*100</f>
        <v>12.106098587029118</v>
      </c>
      <c r="I43" s="11" t="s">
        <v>21</v>
      </c>
      <c r="J43" s="11" t="s">
        <v>21</v>
      </c>
      <c r="K43" s="22">
        <v>70</v>
      </c>
      <c r="L43" s="139">
        <f t="shared" ref="L43" si="18">+K43/$K$41*100</f>
        <v>27.888446215139439</v>
      </c>
      <c r="M43" s="22">
        <v>1830.1848133869696</v>
      </c>
      <c r="N43" s="139">
        <f t="shared" ref="N43:N44" si="19">+M43/$M$41*100</f>
        <v>21.157820182318197</v>
      </c>
      <c r="O43" s="11" t="s">
        <v>21</v>
      </c>
      <c r="P43" s="11" t="s">
        <v>21</v>
      </c>
      <c r="Q43" s="190" t="s">
        <v>71</v>
      </c>
    </row>
    <row r="44" spans="2:17" x14ac:dyDescent="0.25">
      <c r="B44" s="161" t="s">
        <v>72</v>
      </c>
      <c r="C44" s="8" t="s">
        <v>21</v>
      </c>
      <c r="D44" s="8" t="s">
        <v>21</v>
      </c>
      <c r="E44" s="4">
        <v>48</v>
      </c>
      <c r="F44" s="150">
        <f t="shared" si="16"/>
        <v>4.6065259117082533</v>
      </c>
      <c r="G44" s="22">
        <v>4147</v>
      </c>
      <c r="H44" s="139">
        <f t="shared" si="17"/>
        <v>1.7985237099810043</v>
      </c>
      <c r="I44" s="8" t="s">
        <v>21</v>
      </c>
      <c r="J44" s="8" t="s">
        <v>21</v>
      </c>
      <c r="K44" s="172">
        <v>0</v>
      </c>
      <c r="L44" s="172">
        <v>0</v>
      </c>
      <c r="M44" s="22">
        <v>141.20337033341309</v>
      </c>
      <c r="N44" s="139">
        <f t="shared" si="19"/>
        <v>1.6323791437886643</v>
      </c>
      <c r="O44" s="11" t="s">
        <v>21</v>
      </c>
      <c r="P44" s="8" t="s">
        <v>21</v>
      </c>
      <c r="Q44" s="190" t="s">
        <v>73</v>
      </c>
    </row>
    <row r="45" spans="2:17" x14ac:dyDescent="0.25">
      <c r="B45" s="161" t="s">
        <v>74</v>
      </c>
      <c r="C45" s="8" t="s">
        <v>21</v>
      </c>
      <c r="D45" s="8" t="s">
        <v>21</v>
      </c>
      <c r="E45" s="172">
        <v>0</v>
      </c>
      <c r="F45" s="172">
        <v>0</v>
      </c>
      <c r="G45" s="172">
        <v>0</v>
      </c>
      <c r="H45" s="172">
        <v>0</v>
      </c>
      <c r="I45" s="8" t="s">
        <v>21</v>
      </c>
      <c r="J45" s="8" t="s">
        <v>21</v>
      </c>
      <c r="K45" s="172">
        <v>0</v>
      </c>
      <c r="L45" s="172">
        <v>0</v>
      </c>
      <c r="M45" s="172">
        <v>0</v>
      </c>
      <c r="N45" s="172">
        <v>0</v>
      </c>
      <c r="O45" s="8" t="s">
        <v>21</v>
      </c>
      <c r="P45" s="8" t="s">
        <v>21</v>
      </c>
      <c r="Q45" s="190" t="s">
        <v>75</v>
      </c>
    </row>
    <row r="46" spans="2:17" ht="19.5" customHeight="1" x14ac:dyDescent="0.25">
      <c r="B46" s="86" t="s">
        <v>25</v>
      </c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 t="s">
        <v>26</v>
      </c>
    </row>
    <row r="47" spans="2:17" x14ac:dyDescent="0.25">
      <c r="B47" s="17" t="s">
        <v>20</v>
      </c>
      <c r="C47" s="10" t="s">
        <v>21</v>
      </c>
      <c r="D47" s="10" t="s">
        <v>21</v>
      </c>
      <c r="E47" s="201" t="s">
        <v>1</v>
      </c>
      <c r="F47" s="201" t="s">
        <v>1</v>
      </c>
      <c r="G47" s="26">
        <f>SUM(G48:G51)</f>
        <v>17337</v>
      </c>
      <c r="H47" s="137">
        <f>SUM(H48:H51)</f>
        <v>100</v>
      </c>
      <c r="I47" s="10" t="s">
        <v>21</v>
      </c>
      <c r="J47" s="10" t="s">
        <v>21</v>
      </c>
      <c r="K47" s="26">
        <f>SUM(K48:K51)</f>
        <v>789</v>
      </c>
      <c r="L47" s="137">
        <f>SUM(L48:L51)</f>
        <v>100</v>
      </c>
      <c r="M47" s="26">
        <f>SUM(M48:M51)</f>
        <v>10767.923021347784</v>
      </c>
      <c r="N47" s="137">
        <f>SUM(N48:N51)</f>
        <v>100</v>
      </c>
      <c r="O47" s="10" t="s">
        <v>21</v>
      </c>
      <c r="P47" s="10" t="s">
        <v>21</v>
      </c>
      <c r="Q47" s="27" t="s">
        <v>22</v>
      </c>
    </row>
    <row r="48" spans="2:17" x14ac:dyDescent="0.25">
      <c r="B48" s="161" t="s">
        <v>68</v>
      </c>
      <c r="C48" s="11" t="s">
        <v>21</v>
      </c>
      <c r="D48" s="11" t="s">
        <v>21</v>
      </c>
      <c r="E48" s="199" t="s">
        <v>1</v>
      </c>
      <c r="F48" s="199" t="s">
        <v>1</v>
      </c>
      <c r="G48" s="22">
        <f>+G36-G42</f>
        <v>13607</v>
      </c>
      <c r="H48" s="139">
        <f>+G48/$G$47*100</f>
        <v>78.485320412989552</v>
      </c>
      <c r="I48" s="11" t="s">
        <v>21</v>
      </c>
      <c r="J48" s="11" t="s">
        <v>21</v>
      </c>
      <c r="K48" s="22">
        <v>553</v>
      </c>
      <c r="L48" s="139">
        <f>+K48/$K$47*100</f>
        <v>70.088719898605831</v>
      </c>
      <c r="M48" s="22">
        <v>7175.4768498421745</v>
      </c>
      <c r="N48" s="139">
        <f>+M48/$M$47*100</f>
        <v>66.63751993412788</v>
      </c>
      <c r="O48" s="11" t="s">
        <v>21</v>
      </c>
      <c r="P48" s="11" t="s">
        <v>21</v>
      </c>
      <c r="Q48" s="190" t="s">
        <v>69</v>
      </c>
    </row>
    <row r="49" spans="2:17" x14ac:dyDescent="0.25">
      <c r="B49" s="161" t="s">
        <v>70</v>
      </c>
      <c r="C49" s="11" t="s">
        <v>21</v>
      </c>
      <c r="D49" s="11" t="s">
        <v>21</v>
      </c>
      <c r="E49" s="199" t="s">
        <v>1</v>
      </c>
      <c r="F49" s="199" t="s">
        <v>1</v>
      </c>
      <c r="G49" s="22">
        <f t="shared" ref="G49" si="20">+G37-G43</f>
        <v>3730</v>
      </c>
      <c r="H49" s="139">
        <f t="shared" ref="H49" si="21">+G49/$G$47*100</f>
        <v>21.514679587010441</v>
      </c>
      <c r="I49" s="11" t="s">
        <v>21</v>
      </c>
      <c r="J49" s="11" t="s">
        <v>21</v>
      </c>
      <c r="K49" s="22">
        <v>236</v>
      </c>
      <c r="L49" s="139">
        <f t="shared" ref="L49" si="22">+K49/$K$47*100</f>
        <v>29.911280101394173</v>
      </c>
      <c r="M49" s="22">
        <v>3062.2705449296382</v>
      </c>
      <c r="N49" s="139">
        <f t="shared" ref="N49:N50" si="23">+M49/$M$47*100</f>
        <v>28.438822778158606</v>
      </c>
      <c r="O49" s="11" t="s">
        <v>21</v>
      </c>
      <c r="P49" s="11" t="s">
        <v>21</v>
      </c>
      <c r="Q49" s="190" t="s">
        <v>71</v>
      </c>
    </row>
    <row r="50" spans="2:17" x14ac:dyDescent="0.25">
      <c r="B50" s="161" t="s">
        <v>72</v>
      </c>
      <c r="C50" s="8" t="s">
        <v>21</v>
      </c>
      <c r="D50" s="8" t="s">
        <v>21</v>
      </c>
      <c r="E50" s="199" t="s">
        <v>1</v>
      </c>
      <c r="F50" s="199" t="s">
        <v>1</v>
      </c>
      <c r="G50" s="172">
        <v>0</v>
      </c>
      <c r="H50" s="172">
        <v>0</v>
      </c>
      <c r="I50" s="8" t="s">
        <v>21</v>
      </c>
      <c r="J50" s="8" t="s">
        <v>21</v>
      </c>
      <c r="K50" s="172">
        <v>0</v>
      </c>
      <c r="L50" s="172">
        <v>0</v>
      </c>
      <c r="M50" s="22">
        <v>530.17562657597091</v>
      </c>
      <c r="N50" s="139">
        <f t="shared" si="23"/>
        <v>4.9236572877135103</v>
      </c>
      <c r="O50" s="11" t="s">
        <v>21</v>
      </c>
      <c r="P50" s="8" t="s">
        <v>21</v>
      </c>
      <c r="Q50" s="190" t="s">
        <v>73</v>
      </c>
    </row>
    <row r="51" spans="2:17" ht="15.75" thickBot="1" x14ac:dyDescent="0.3">
      <c r="B51" s="168" t="s">
        <v>74</v>
      </c>
      <c r="C51" s="116" t="s">
        <v>21</v>
      </c>
      <c r="D51" s="116" t="s">
        <v>21</v>
      </c>
      <c r="E51" s="200" t="s">
        <v>1</v>
      </c>
      <c r="F51" s="200" t="s">
        <v>1</v>
      </c>
      <c r="G51" s="173">
        <v>0</v>
      </c>
      <c r="H51" s="173">
        <v>0</v>
      </c>
      <c r="I51" s="116" t="s">
        <v>21</v>
      </c>
      <c r="J51" s="116" t="s">
        <v>21</v>
      </c>
      <c r="K51" s="173">
        <v>0</v>
      </c>
      <c r="L51" s="173">
        <v>0</v>
      </c>
      <c r="M51" s="173">
        <v>0</v>
      </c>
      <c r="N51" s="173">
        <v>0</v>
      </c>
      <c r="O51" s="116" t="s">
        <v>21</v>
      </c>
      <c r="P51" s="116" t="s">
        <v>21</v>
      </c>
      <c r="Q51" s="174" t="s">
        <v>75</v>
      </c>
    </row>
    <row r="53" spans="2:17" ht="21" x14ac:dyDescent="0.45">
      <c r="B53" s="388" t="s">
        <v>233</v>
      </c>
      <c r="C53" s="388"/>
      <c r="D53" s="388"/>
      <c r="E53" s="388"/>
      <c r="F53" s="388"/>
      <c r="G53" s="388"/>
      <c r="H53" s="388"/>
      <c r="I53" s="388"/>
      <c r="J53" s="388"/>
      <c r="K53" s="388"/>
      <c r="L53" s="388"/>
      <c r="M53" s="388"/>
      <c r="N53" s="388"/>
      <c r="O53" s="388"/>
      <c r="P53" s="388"/>
      <c r="Q53" s="388"/>
    </row>
    <row r="54" spans="2:17" ht="18.75" x14ac:dyDescent="0.25">
      <c r="B54" s="389" t="s">
        <v>234</v>
      </c>
      <c r="C54" s="389"/>
      <c r="D54" s="389"/>
      <c r="E54" s="389"/>
      <c r="F54" s="389"/>
      <c r="G54" s="389"/>
      <c r="H54" s="389"/>
      <c r="I54" s="389"/>
      <c r="J54" s="389"/>
      <c r="K54" s="389"/>
      <c r="L54" s="389"/>
      <c r="M54" s="389"/>
      <c r="N54" s="389"/>
      <c r="O54" s="389"/>
      <c r="P54" s="389"/>
      <c r="Q54" s="389"/>
    </row>
    <row r="55" spans="2:17" ht="15.75" x14ac:dyDescent="0.25">
      <c r="B55" s="29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</row>
    <row r="56" spans="2:17" ht="15.75" customHeight="1" x14ac:dyDescent="0.25">
      <c r="G56" s="383" t="s">
        <v>298</v>
      </c>
      <c r="H56" s="383"/>
      <c r="I56" s="383"/>
      <c r="J56" s="383"/>
      <c r="K56" s="383"/>
      <c r="L56" s="383"/>
    </row>
    <row r="57" spans="2:17" ht="25.5" customHeight="1" x14ac:dyDescent="0.25">
      <c r="B57" s="379" t="s">
        <v>4</v>
      </c>
      <c r="C57" s="381" t="s">
        <v>5</v>
      </c>
      <c r="D57" s="381"/>
      <c r="E57" s="381" t="s">
        <v>6</v>
      </c>
      <c r="F57" s="381"/>
      <c r="G57" s="381" t="s">
        <v>7</v>
      </c>
      <c r="H57" s="381"/>
      <c r="I57" s="381" t="s">
        <v>8</v>
      </c>
      <c r="J57" s="381"/>
      <c r="K57" s="381" t="s">
        <v>9</v>
      </c>
      <c r="L57" s="381"/>
      <c r="M57" s="381" t="s">
        <v>10</v>
      </c>
      <c r="N57" s="381"/>
      <c r="O57" s="384" t="s">
        <v>11</v>
      </c>
      <c r="P57" s="384"/>
      <c r="Q57" s="380" t="s">
        <v>12</v>
      </c>
    </row>
    <row r="58" spans="2:17" ht="15.75" x14ac:dyDescent="0.25">
      <c r="B58" s="379"/>
      <c r="C58" s="382" t="s">
        <v>13</v>
      </c>
      <c r="D58" s="382"/>
      <c r="E58" s="382" t="s">
        <v>14</v>
      </c>
      <c r="F58" s="382"/>
      <c r="G58" s="382" t="s">
        <v>15</v>
      </c>
      <c r="H58" s="382"/>
      <c r="I58" s="382" t="s">
        <v>16</v>
      </c>
      <c r="J58" s="382"/>
      <c r="K58" s="382" t="s">
        <v>17</v>
      </c>
      <c r="L58" s="382"/>
      <c r="M58" s="382" t="s">
        <v>18</v>
      </c>
      <c r="N58" s="382"/>
      <c r="O58" s="385" t="s">
        <v>19</v>
      </c>
      <c r="P58" s="385"/>
      <c r="Q58" s="380"/>
    </row>
    <row r="59" spans="2:17" ht="22.5" x14ac:dyDescent="0.25">
      <c r="B59" s="379"/>
      <c r="C59" s="305" t="s">
        <v>153</v>
      </c>
      <c r="D59" s="306" t="s">
        <v>3</v>
      </c>
      <c r="E59" s="305" t="s">
        <v>153</v>
      </c>
      <c r="F59" s="306" t="s">
        <v>3</v>
      </c>
      <c r="G59" s="305" t="s">
        <v>153</v>
      </c>
      <c r="H59" s="306" t="s">
        <v>3</v>
      </c>
      <c r="I59" s="305" t="s">
        <v>153</v>
      </c>
      <c r="J59" s="306" t="s">
        <v>3</v>
      </c>
      <c r="K59" s="305" t="s">
        <v>153</v>
      </c>
      <c r="L59" s="306" t="s">
        <v>3</v>
      </c>
      <c r="M59" s="305" t="s">
        <v>153</v>
      </c>
      <c r="N59" s="306" t="s">
        <v>3</v>
      </c>
      <c r="O59" s="305" t="s">
        <v>153</v>
      </c>
      <c r="P59" s="306" t="s">
        <v>3</v>
      </c>
      <c r="Q59" s="380"/>
    </row>
    <row r="60" spans="2:17" ht="17.25" customHeight="1" x14ac:dyDescent="0.25">
      <c r="B60" s="86" t="s">
        <v>66</v>
      </c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138" t="s">
        <v>67</v>
      </c>
    </row>
    <row r="61" spans="2:17" x14ac:dyDescent="0.25">
      <c r="B61" s="17" t="s">
        <v>20</v>
      </c>
      <c r="C61" s="10" t="s">
        <v>21</v>
      </c>
      <c r="D61" s="10" t="s">
        <v>21</v>
      </c>
      <c r="E61" s="26">
        <f>SUM(E62:E65)</f>
        <v>5904</v>
      </c>
      <c r="F61" s="137">
        <f>SUM(F62:F65)</f>
        <v>100.00000000000003</v>
      </c>
      <c r="G61" s="26">
        <f>SUM(G62:G65)</f>
        <v>432261</v>
      </c>
      <c r="H61" s="137">
        <f>SUM(H62:H65)</f>
        <v>100</v>
      </c>
      <c r="I61" s="10" t="s">
        <v>21</v>
      </c>
      <c r="J61" s="10" t="s">
        <v>21</v>
      </c>
      <c r="K61" s="26">
        <f>SUM(K62:K65)</f>
        <v>2149</v>
      </c>
      <c r="L61" s="137">
        <f>SUM(L62:L65)</f>
        <v>100.00000000000001</v>
      </c>
      <c r="M61" s="26">
        <f>SUM(M62:M65)</f>
        <v>28660.707444478099</v>
      </c>
      <c r="N61" s="137">
        <f>SUM(N62:N65)</f>
        <v>99.999999999999986</v>
      </c>
      <c r="O61" s="10" t="s">
        <v>21</v>
      </c>
      <c r="P61" s="10" t="s">
        <v>21</v>
      </c>
      <c r="Q61" s="27" t="s">
        <v>22</v>
      </c>
    </row>
    <row r="62" spans="2:17" x14ac:dyDescent="0.25">
      <c r="B62" s="161" t="s">
        <v>330</v>
      </c>
      <c r="C62" s="11" t="s">
        <v>21</v>
      </c>
      <c r="D62" s="11" t="s">
        <v>21</v>
      </c>
      <c r="E62" s="4">
        <v>2051.0123456790125</v>
      </c>
      <c r="F62" s="150">
        <f>+E62/$E$61*100</f>
        <v>34.739368998628265</v>
      </c>
      <c r="G62" s="22">
        <v>178934</v>
      </c>
      <c r="H62" s="139">
        <f>+G62/$G$61*100</f>
        <v>41.394897989871858</v>
      </c>
      <c r="I62" s="11" t="s">
        <v>21</v>
      </c>
      <c r="J62" s="11" t="s">
        <v>21</v>
      </c>
      <c r="K62" s="22">
        <v>1081</v>
      </c>
      <c r="L62" s="139">
        <f>+K62/$K$61*100</f>
        <v>50.302466263378321</v>
      </c>
      <c r="M62" s="22">
        <v>12811.067195765292</v>
      </c>
      <c r="N62" s="139">
        <f>+M62/$M$61*100</f>
        <v>44.699061321438279</v>
      </c>
      <c r="O62" s="11" t="s">
        <v>21</v>
      </c>
      <c r="P62" s="11" t="s">
        <v>21</v>
      </c>
      <c r="Q62" s="190" t="s">
        <v>69</v>
      </c>
    </row>
    <row r="63" spans="2:17" x14ac:dyDescent="0.25">
      <c r="B63" s="161" t="s">
        <v>331</v>
      </c>
      <c r="C63" s="11" t="s">
        <v>21</v>
      </c>
      <c r="D63" s="11" t="s">
        <v>21</v>
      </c>
      <c r="E63" s="4">
        <v>3840.8395061728397</v>
      </c>
      <c r="F63" s="150">
        <f t="shared" ref="F63:F65" si="24">+E63/$E$61*100</f>
        <v>65.054869684499323</v>
      </c>
      <c r="G63" s="22">
        <v>238644</v>
      </c>
      <c r="H63" s="139">
        <f t="shared" ref="H63:H65" si="25">+G63/$G$61*100</f>
        <v>55.208311645047779</v>
      </c>
      <c r="I63" s="11" t="s">
        <v>21</v>
      </c>
      <c r="J63" s="11" t="s">
        <v>21</v>
      </c>
      <c r="K63" s="22">
        <v>1031</v>
      </c>
      <c r="L63" s="139">
        <f t="shared" ref="L63:L64" si="26">+K63/$K$61*100</f>
        <v>47.975802698929741</v>
      </c>
      <c r="M63" s="22">
        <v>14423.990099100913</v>
      </c>
      <c r="N63" s="139">
        <f t="shared" ref="N63:N65" si="27">+M63/$M$61*100</f>
        <v>50.326706439620359</v>
      </c>
      <c r="O63" s="11" t="s">
        <v>21</v>
      </c>
      <c r="P63" s="11" t="s">
        <v>21</v>
      </c>
      <c r="Q63" s="190" t="s">
        <v>71</v>
      </c>
    </row>
    <row r="64" spans="2:17" x14ac:dyDescent="0.25">
      <c r="B64" s="161" t="s">
        <v>332</v>
      </c>
      <c r="C64" s="8" t="s">
        <v>21</v>
      </c>
      <c r="D64" s="8" t="s">
        <v>21</v>
      </c>
      <c r="E64" s="4">
        <v>5.0617283950617287</v>
      </c>
      <c r="F64" s="150">
        <f t="shared" si="24"/>
        <v>8.5733882030178329E-2</v>
      </c>
      <c r="G64" s="22">
        <v>12749</v>
      </c>
      <c r="H64" s="139">
        <f t="shared" si="25"/>
        <v>2.9493754930470248</v>
      </c>
      <c r="I64" s="8" t="s">
        <v>21</v>
      </c>
      <c r="J64" s="8" t="s">
        <v>21</v>
      </c>
      <c r="K64" s="22">
        <v>37</v>
      </c>
      <c r="L64" s="139">
        <f t="shared" si="26"/>
        <v>1.7217310376919499</v>
      </c>
      <c r="M64" s="22">
        <v>1345.7774738709088</v>
      </c>
      <c r="N64" s="139">
        <f t="shared" si="27"/>
        <v>4.6955486931994503</v>
      </c>
      <c r="O64" s="11" t="s">
        <v>21</v>
      </c>
      <c r="P64" s="8" t="s">
        <v>21</v>
      </c>
      <c r="Q64" s="190" t="s">
        <v>73</v>
      </c>
    </row>
    <row r="65" spans="2:17" x14ac:dyDescent="0.25">
      <c r="B65" s="161" t="s">
        <v>333</v>
      </c>
      <c r="C65" s="8" t="s">
        <v>21</v>
      </c>
      <c r="D65" s="8" t="s">
        <v>21</v>
      </c>
      <c r="E65" s="202">
        <v>7.0864197530864201</v>
      </c>
      <c r="F65" s="150">
        <f t="shared" si="24"/>
        <v>0.12002743484224966</v>
      </c>
      <c r="G65" s="22">
        <v>1934</v>
      </c>
      <c r="H65" s="139">
        <f t="shared" si="25"/>
        <v>0.44741487203333169</v>
      </c>
      <c r="I65" s="8" t="s">
        <v>21</v>
      </c>
      <c r="J65" s="8" t="s">
        <v>21</v>
      </c>
      <c r="K65" s="172">
        <v>0</v>
      </c>
      <c r="L65" s="172">
        <v>0</v>
      </c>
      <c r="M65" s="22">
        <v>79.872675740984903</v>
      </c>
      <c r="N65" s="139">
        <f t="shared" si="27"/>
        <v>0.27868354574190224</v>
      </c>
      <c r="O65" s="8" t="s">
        <v>21</v>
      </c>
      <c r="P65" s="8" t="s">
        <v>21</v>
      </c>
      <c r="Q65" s="190" t="s">
        <v>75</v>
      </c>
    </row>
    <row r="66" spans="2:17" ht="15.75" x14ac:dyDescent="0.25">
      <c r="B66" s="86" t="s">
        <v>23</v>
      </c>
      <c r="C66" s="86"/>
      <c r="D66" s="86"/>
      <c r="E66" s="8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86" t="s">
        <v>24</v>
      </c>
    </row>
    <row r="67" spans="2:17" x14ac:dyDescent="0.25">
      <c r="B67" s="17" t="s">
        <v>20</v>
      </c>
      <c r="C67" s="10" t="s">
        <v>21</v>
      </c>
      <c r="D67" s="10" t="s">
        <v>21</v>
      </c>
      <c r="E67" s="26">
        <f>SUM(E68:E71)</f>
        <v>5904</v>
      </c>
      <c r="F67" s="137">
        <f>SUM(F68:F71)</f>
        <v>100.00000000000003</v>
      </c>
      <c r="G67" s="26">
        <f>SUM(G68:G71)</f>
        <v>416432</v>
      </c>
      <c r="H67" s="137">
        <f>SUM(H68:H71)</f>
        <v>100.00000000000001</v>
      </c>
      <c r="I67" s="10" t="s">
        <v>21</v>
      </c>
      <c r="J67" s="10" t="s">
        <v>21</v>
      </c>
      <c r="K67" s="26">
        <f>SUM(K68:K71)</f>
        <v>530</v>
      </c>
      <c r="L67" s="137">
        <f>SUM(L68:L71)</f>
        <v>99.999999999999986</v>
      </c>
      <c r="M67" s="26">
        <f>SUM(M68:M71)</f>
        <v>8717.2138656646603</v>
      </c>
      <c r="N67" s="137">
        <f>SUM(N68:N71)</f>
        <v>100.00000000000001</v>
      </c>
      <c r="O67" s="10" t="s">
        <v>21</v>
      </c>
      <c r="P67" s="10" t="s">
        <v>21</v>
      </c>
      <c r="Q67" s="27" t="s">
        <v>22</v>
      </c>
    </row>
    <row r="68" spans="2:17" x14ac:dyDescent="0.25">
      <c r="B68" s="161" t="s">
        <v>330</v>
      </c>
      <c r="C68" s="11" t="s">
        <v>21</v>
      </c>
      <c r="D68" s="11" t="s">
        <v>21</v>
      </c>
      <c r="E68" s="4">
        <v>2051.0123456790125</v>
      </c>
      <c r="F68" s="150">
        <f>+E68/$E$67*100</f>
        <v>34.739368998628265</v>
      </c>
      <c r="G68" s="22">
        <v>173168</v>
      </c>
      <c r="H68" s="139">
        <f>+G68/$G$67*100</f>
        <v>41.583739962346797</v>
      </c>
      <c r="I68" s="11" t="s">
        <v>21</v>
      </c>
      <c r="J68" s="11" t="s">
        <v>21</v>
      </c>
      <c r="K68" s="22">
        <v>311</v>
      </c>
      <c r="L68" s="139">
        <f>+K68/$K$67*100</f>
        <v>58.679245283018865</v>
      </c>
      <c r="M68" s="22">
        <v>4573.2717637626602</v>
      </c>
      <c r="N68" s="139">
        <f>+M68/$M$67*100</f>
        <v>52.462539456280311</v>
      </c>
      <c r="O68" s="11" t="s">
        <v>21</v>
      </c>
      <c r="P68" s="11" t="s">
        <v>21</v>
      </c>
      <c r="Q68" s="190" t="s">
        <v>69</v>
      </c>
    </row>
    <row r="69" spans="2:17" x14ac:dyDescent="0.25">
      <c r="B69" s="161" t="s">
        <v>331</v>
      </c>
      <c r="C69" s="11" t="s">
        <v>21</v>
      </c>
      <c r="D69" s="11" t="s">
        <v>21</v>
      </c>
      <c r="E69" s="4">
        <v>3840.8395061728397</v>
      </c>
      <c r="F69" s="150">
        <f t="shared" ref="F69:F71" si="28">+E69/$E$67*100</f>
        <v>65.054869684499323</v>
      </c>
      <c r="G69" s="22">
        <v>228873</v>
      </c>
      <c r="H69" s="139">
        <f t="shared" ref="H69:H71" si="29">+G69/$G$67*100</f>
        <v>54.960473738809704</v>
      </c>
      <c r="I69" s="11" t="s">
        <v>21</v>
      </c>
      <c r="J69" s="11" t="s">
        <v>21</v>
      </c>
      <c r="K69" s="22">
        <v>182</v>
      </c>
      <c r="L69" s="139">
        <f t="shared" ref="L69:L70" si="30">+K69/$K$67*100</f>
        <v>34.339622641509429</v>
      </c>
      <c r="M69" s="22">
        <v>3499.4222127903827</v>
      </c>
      <c r="N69" s="139">
        <f t="shared" ref="N69:N71" si="31">+M69/$M$67*100</f>
        <v>40.143815061987844</v>
      </c>
      <c r="O69" s="11" t="s">
        <v>21</v>
      </c>
      <c r="P69" s="11" t="s">
        <v>21</v>
      </c>
      <c r="Q69" s="190" t="s">
        <v>71</v>
      </c>
    </row>
    <row r="70" spans="2:17" x14ac:dyDescent="0.25">
      <c r="B70" s="161" t="s">
        <v>332</v>
      </c>
      <c r="C70" s="8" t="s">
        <v>21</v>
      </c>
      <c r="D70" s="8" t="s">
        <v>21</v>
      </c>
      <c r="E70" s="4">
        <v>5.0617283950617287</v>
      </c>
      <c r="F70" s="150">
        <f t="shared" si="28"/>
        <v>8.5733882030178329E-2</v>
      </c>
      <c r="G70" s="22">
        <v>12749</v>
      </c>
      <c r="H70" s="139">
        <f t="shared" si="29"/>
        <v>3.061484227917163</v>
      </c>
      <c r="I70" s="8" t="s">
        <v>21</v>
      </c>
      <c r="J70" s="8" t="s">
        <v>21</v>
      </c>
      <c r="K70" s="22">
        <v>37</v>
      </c>
      <c r="L70" s="139">
        <f t="shared" si="30"/>
        <v>6.9811320754716979</v>
      </c>
      <c r="M70" s="22">
        <v>564.64721337063429</v>
      </c>
      <c r="N70" s="139">
        <f t="shared" si="31"/>
        <v>6.4773816734572192</v>
      </c>
      <c r="O70" s="11" t="s">
        <v>21</v>
      </c>
      <c r="P70" s="8" t="s">
        <v>21</v>
      </c>
      <c r="Q70" s="190" t="s">
        <v>73</v>
      </c>
    </row>
    <row r="71" spans="2:17" x14ac:dyDescent="0.25">
      <c r="B71" s="161" t="s">
        <v>333</v>
      </c>
      <c r="C71" s="8" t="s">
        <v>21</v>
      </c>
      <c r="D71" s="8" t="s">
        <v>21</v>
      </c>
      <c r="E71" s="202">
        <v>7.0864197530864201</v>
      </c>
      <c r="F71" s="150">
        <f t="shared" si="28"/>
        <v>0.12002743484224966</v>
      </c>
      <c r="G71" s="22">
        <v>1642</v>
      </c>
      <c r="H71" s="139">
        <f t="shared" si="29"/>
        <v>0.39430207092634573</v>
      </c>
      <c r="I71" s="8" t="s">
        <v>21</v>
      </c>
      <c r="J71" s="8" t="s">
        <v>21</v>
      </c>
      <c r="K71" s="172">
        <v>0</v>
      </c>
      <c r="L71" s="172">
        <v>0</v>
      </c>
      <c r="M71" s="22">
        <v>79.872675740984903</v>
      </c>
      <c r="N71" s="139">
        <f t="shared" si="31"/>
        <v>0.9162638082746507</v>
      </c>
      <c r="O71" s="8" t="s">
        <v>21</v>
      </c>
      <c r="P71" s="8" t="s">
        <v>21</v>
      </c>
      <c r="Q71" s="190" t="s">
        <v>75</v>
      </c>
    </row>
    <row r="72" spans="2:17" ht="20.25" customHeight="1" x14ac:dyDescent="0.25">
      <c r="B72" s="86" t="s">
        <v>25</v>
      </c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 t="s">
        <v>26</v>
      </c>
    </row>
    <row r="73" spans="2:17" x14ac:dyDescent="0.25">
      <c r="B73" s="17" t="s">
        <v>20</v>
      </c>
      <c r="C73" s="10" t="s">
        <v>21</v>
      </c>
      <c r="D73" s="10" t="s">
        <v>21</v>
      </c>
      <c r="E73" s="201" t="s">
        <v>1</v>
      </c>
      <c r="F73" s="201" t="s">
        <v>1</v>
      </c>
      <c r="G73" s="26">
        <f>SUM(G74:G77)</f>
        <v>15829</v>
      </c>
      <c r="H73" s="137">
        <f>SUM(H74:H77)</f>
        <v>99.999999999999986</v>
      </c>
      <c r="I73" s="10" t="s">
        <v>21</v>
      </c>
      <c r="J73" s="10" t="s">
        <v>21</v>
      </c>
      <c r="K73" s="26">
        <f>SUM(K74:K77)</f>
        <v>1619</v>
      </c>
      <c r="L73" s="137">
        <f>SUM(L74:L77)</f>
        <v>100</v>
      </c>
      <c r="M73" s="26">
        <f>SUM(M74:M77)</f>
        <v>19943.493578813435</v>
      </c>
      <c r="N73" s="137">
        <f>SUM(N74:N77)</f>
        <v>100</v>
      </c>
      <c r="O73" s="10" t="s">
        <v>21</v>
      </c>
      <c r="P73" s="10" t="s">
        <v>21</v>
      </c>
      <c r="Q73" s="27" t="s">
        <v>22</v>
      </c>
    </row>
    <row r="74" spans="2:17" x14ac:dyDescent="0.25">
      <c r="B74" s="161" t="s">
        <v>330</v>
      </c>
      <c r="C74" s="11" t="s">
        <v>21</v>
      </c>
      <c r="D74" s="11" t="s">
        <v>21</v>
      </c>
      <c r="E74" s="199" t="s">
        <v>1</v>
      </c>
      <c r="F74" s="199" t="s">
        <v>1</v>
      </c>
      <c r="G74" s="22">
        <f>+G62-G68</f>
        <v>5766</v>
      </c>
      <c r="H74" s="139">
        <f>+G74/$G$73*100</f>
        <v>36.426811548423778</v>
      </c>
      <c r="I74" s="11" t="s">
        <v>21</v>
      </c>
      <c r="J74" s="11" t="s">
        <v>21</v>
      </c>
      <c r="K74" s="22">
        <v>770</v>
      </c>
      <c r="L74" s="139">
        <f>+K74/$K$73*100</f>
        <v>47.560222359481166</v>
      </c>
      <c r="M74" s="22">
        <v>8237.7954320026311</v>
      </c>
      <c r="N74" s="139">
        <f>+M74/$M$73*100</f>
        <v>41.305678964661865</v>
      </c>
      <c r="O74" s="11" t="s">
        <v>21</v>
      </c>
      <c r="P74" s="11" t="s">
        <v>21</v>
      </c>
      <c r="Q74" s="190" t="s">
        <v>69</v>
      </c>
    </row>
    <row r="75" spans="2:17" x14ac:dyDescent="0.25">
      <c r="B75" s="161" t="s">
        <v>331</v>
      </c>
      <c r="C75" s="11" t="s">
        <v>21</v>
      </c>
      <c r="D75" s="11" t="s">
        <v>21</v>
      </c>
      <c r="E75" s="199" t="s">
        <v>1</v>
      </c>
      <c r="F75" s="199" t="s">
        <v>1</v>
      </c>
      <c r="G75" s="22">
        <f t="shared" ref="G75:G77" si="32">+G63-G69</f>
        <v>9771</v>
      </c>
      <c r="H75" s="139">
        <f t="shared" ref="H75:H77" si="33">+G75/$G$73*100</f>
        <v>61.728473055783681</v>
      </c>
      <c r="I75" s="11" t="s">
        <v>21</v>
      </c>
      <c r="J75" s="11" t="s">
        <v>21</v>
      </c>
      <c r="K75" s="22">
        <v>849</v>
      </c>
      <c r="L75" s="139">
        <f t="shared" ref="L75" si="34">+K75/$K$73*100</f>
        <v>52.439777640518834</v>
      </c>
      <c r="M75" s="22">
        <v>10924.56788631053</v>
      </c>
      <c r="N75" s="139">
        <f t="shared" ref="N75:N76" si="35">+M75/$M$73*100</f>
        <v>54.777603749004243</v>
      </c>
      <c r="O75" s="11" t="s">
        <v>21</v>
      </c>
      <c r="P75" s="11" t="s">
        <v>21</v>
      </c>
      <c r="Q75" s="190" t="s">
        <v>71</v>
      </c>
    </row>
    <row r="76" spans="2:17" x14ac:dyDescent="0.25">
      <c r="B76" s="161" t="s">
        <v>332</v>
      </c>
      <c r="C76" s="8" t="s">
        <v>21</v>
      </c>
      <c r="D76" s="8" t="s">
        <v>21</v>
      </c>
      <c r="E76" s="199" t="s">
        <v>1</v>
      </c>
      <c r="F76" s="199" t="s">
        <v>1</v>
      </c>
      <c r="G76" s="172">
        <v>0</v>
      </c>
      <c r="H76" s="172">
        <v>0</v>
      </c>
      <c r="I76" s="8" t="s">
        <v>21</v>
      </c>
      <c r="J76" s="8" t="s">
        <v>21</v>
      </c>
      <c r="K76" s="172">
        <v>0</v>
      </c>
      <c r="L76" s="172">
        <v>0</v>
      </c>
      <c r="M76" s="22">
        <v>781.13026050027452</v>
      </c>
      <c r="N76" s="139">
        <f t="shared" si="35"/>
        <v>3.9167172863338866</v>
      </c>
      <c r="O76" s="11" t="s">
        <v>21</v>
      </c>
      <c r="P76" s="8" t="s">
        <v>21</v>
      </c>
      <c r="Q76" s="190" t="s">
        <v>73</v>
      </c>
    </row>
    <row r="77" spans="2:17" ht="15.75" thickBot="1" x14ac:dyDescent="0.3">
      <c r="B77" s="168" t="s">
        <v>333</v>
      </c>
      <c r="C77" s="116" t="s">
        <v>21</v>
      </c>
      <c r="D77" s="116" t="s">
        <v>21</v>
      </c>
      <c r="E77" s="200" t="s">
        <v>1</v>
      </c>
      <c r="F77" s="200" t="s">
        <v>1</v>
      </c>
      <c r="G77" s="135">
        <f t="shared" si="32"/>
        <v>292</v>
      </c>
      <c r="H77" s="145">
        <f t="shared" si="33"/>
        <v>1.8447153957925326</v>
      </c>
      <c r="I77" s="116" t="s">
        <v>21</v>
      </c>
      <c r="J77" s="116" t="s">
        <v>21</v>
      </c>
      <c r="K77" s="173">
        <v>0</v>
      </c>
      <c r="L77" s="173">
        <v>0</v>
      </c>
      <c r="M77" s="173">
        <v>0</v>
      </c>
      <c r="N77" s="173">
        <v>0</v>
      </c>
      <c r="O77" s="116" t="s">
        <v>21</v>
      </c>
      <c r="P77" s="116" t="s">
        <v>21</v>
      </c>
      <c r="Q77" s="174" t="s">
        <v>75</v>
      </c>
    </row>
  </sheetData>
  <mergeCells count="57">
    <mergeCell ref="O57:P57"/>
    <mergeCell ref="C58:D58"/>
    <mergeCell ref="E58:F58"/>
    <mergeCell ref="G58:H58"/>
    <mergeCell ref="Q31:Q33"/>
    <mergeCell ref="I58:J58"/>
    <mergeCell ref="K31:L31"/>
    <mergeCell ref="M31:N31"/>
    <mergeCell ref="K58:L58"/>
    <mergeCell ref="M58:N58"/>
    <mergeCell ref="O58:P58"/>
    <mergeCell ref="B53:Q53"/>
    <mergeCell ref="B54:Q54"/>
    <mergeCell ref="G56:L56"/>
    <mergeCell ref="C57:D57"/>
    <mergeCell ref="E57:F57"/>
    <mergeCell ref="G57:H57"/>
    <mergeCell ref="I57:J57"/>
    <mergeCell ref="K57:L57"/>
    <mergeCell ref="M57:N57"/>
    <mergeCell ref="B31:B33"/>
    <mergeCell ref="B57:B59"/>
    <mergeCell ref="O31:P31"/>
    <mergeCell ref="C32:D32"/>
    <mergeCell ref="E32:F32"/>
    <mergeCell ref="G32:H32"/>
    <mergeCell ref="I32:J32"/>
    <mergeCell ref="K32:L32"/>
    <mergeCell ref="M32:N32"/>
    <mergeCell ref="O32:P32"/>
    <mergeCell ref="G30:L30"/>
    <mergeCell ref="C31:D31"/>
    <mergeCell ref="E31:F31"/>
    <mergeCell ref="G31:H31"/>
    <mergeCell ref="I31:J31"/>
    <mergeCell ref="M6:N6"/>
    <mergeCell ref="O6:P6"/>
    <mergeCell ref="B27:Q27"/>
    <mergeCell ref="B28:Q28"/>
    <mergeCell ref="B5:B7"/>
    <mergeCell ref="Q5:Q7"/>
    <mergeCell ref="Q57:Q59"/>
    <mergeCell ref="G4:L4"/>
    <mergeCell ref="B1:Q1"/>
    <mergeCell ref="B2:Q2"/>
    <mergeCell ref="C5:D5"/>
    <mergeCell ref="E5:F5"/>
    <mergeCell ref="G5:H5"/>
    <mergeCell ref="I5:J5"/>
    <mergeCell ref="K5:L5"/>
    <mergeCell ref="M5:N5"/>
    <mergeCell ref="O5:P5"/>
    <mergeCell ref="C6:D6"/>
    <mergeCell ref="E6:F6"/>
    <mergeCell ref="G6:H6"/>
    <mergeCell ref="I6:J6"/>
    <mergeCell ref="K6:L6"/>
  </mergeCells>
  <printOptions horizontalCentered="1"/>
  <pageMargins left="0.7" right="0.7" top="0.75" bottom="0.75" header="0.3" footer="0.3"/>
  <pageSetup paperSize="9" orientation="landscape" horizontalDpi="300" verticalDpi="300" r:id="rId1"/>
  <rowBreaks count="2" manualBreakCount="2">
    <brk id="26" max="16383" man="1"/>
    <brk id="5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225"/>
  <sheetViews>
    <sheetView showGridLines="0" rightToLeft="1" view="pageBreakPreview" zoomScale="130" zoomScaleNormal="96" zoomScaleSheetLayoutView="130" workbookViewId="0">
      <selection activeCell="K34" sqref="K34:L34"/>
    </sheetView>
  </sheetViews>
  <sheetFormatPr defaultRowHeight="15" x14ac:dyDescent="0.25"/>
  <cols>
    <col min="1" max="1" width="3.140625" customWidth="1"/>
    <col min="2" max="2" width="19" customWidth="1"/>
    <col min="3" max="4" width="6.5703125" customWidth="1"/>
    <col min="5" max="5" width="9.42578125" bestFit="1" customWidth="1"/>
    <col min="6" max="6" width="6.140625" customWidth="1"/>
    <col min="7" max="7" width="10.5703125" bestFit="1" customWidth="1"/>
    <col min="8" max="8" width="6" customWidth="1"/>
    <col min="9" max="9" width="9.42578125" bestFit="1" customWidth="1"/>
    <col min="10" max="10" width="6" customWidth="1"/>
    <col min="11" max="11" width="9.42578125" bestFit="1" customWidth="1"/>
    <col min="12" max="12" width="6.85546875" customWidth="1"/>
    <col min="13" max="13" width="9.42578125" bestFit="1" customWidth="1"/>
    <col min="14" max="14" width="6.42578125" customWidth="1"/>
    <col min="15" max="15" width="7.7109375" customWidth="1"/>
    <col min="16" max="16" width="6.28515625" customWidth="1"/>
    <col min="17" max="17" width="22.140625" customWidth="1"/>
    <col min="18" max="18" width="8.5703125" customWidth="1"/>
  </cols>
  <sheetData>
    <row r="1" spans="2:18" s="34" customFormat="1" ht="21" x14ac:dyDescent="0.45">
      <c r="B1" s="337" t="s">
        <v>302</v>
      </c>
      <c r="C1" s="337"/>
      <c r="D1" s="337"/>
      <c r="E1" s="337"/>
      <c r="F1" s="337"/>
      <c r="G1" s="337"/>
      <c r="H1" s="337"/>
      <c r="I1" s="337"/>
      <c r="J1" s="337"/>
      <c r="K1" s="337"/>
      <c r="L1" s="337"/>
      <c r="M1" s="337"/>
      <c r="N1" s="337"/>
      <c r="O1" s="337"/>
      <c r="P1" s="337"/>
      <c r="Q1" s="337"/>
      <c r="R1" s="38"/>
    </row>
    <row r="2" spans="2:18" s="35" customFormat="1" ht="18.75" x14ac:dyDescent="0.3">
      <c r="B2" s="338" t="s">
        <v>301</v>
      </c>
      <c r="C2" s="338"/>
      <c r="D2" s="338"/>
      <c r="E2" s="338"/>
      <c r="F2" s="338"/>
      <c r="G2" s="338"/>
      <c r="H2" s="338"/>
      <c r="I2" s="338"/>
      <c r="J2" s="338"/>
      <c r="K2" s="338"/>
      <c r="L2" s="338"/>
      <c r="M2" s="338"/>
      <c r="N2" s="338"/>
      <c r="O2" s="338"/>
      <c r="P2" s="338"/>
      <c r="Q2" s="338"/>
      <c r="R2" s="37"/>
    </row>
    <row r="3" spans="2:18" ht="8.25" hidden="1" customHeight="1" x14ac:dyDescent="0.25">
      <c r="B3" s="182"/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</row>
    <row r="4" spans="2:18" ht="32.25" customHeight="1" x14ac:dyDescent="0.25">
      <c r="B4" s="341" t="s">
        <v>135</v>
      </c>
      <c r="C4" s="344" t="s">
        <v>139</v>
      </c>
      <c r="D4" s="344"/>
      <c r="E4" s="344" t="s">
        <v>140</v>
      </c>
      <c r="F4" s="344"/>
      <c r="G4" s="344" t="s">
        <v>141</v>
      </c>
      <c r="H4" s="344"/>
      <c r="I4" s="344" t="s">
        <v>171</v>
      </c>
      <c r="J4" s="344"/>
      <c r="K4" s="344" t="s">
        <v>142</v>
      </c>
      <c r="L4" s="344"/>
      <c r="M4" s="344" t="s">
        <v>143</v>
      </c>
      <c r="N4" s="344"/>
      <c r="O4" s="345" t="s">
        <v>144</v>
      </c>
      <c r="P4" s="345"/>
      <c r="Q4" s="346" t="s">
        <v>136</v>
      </c>
    </row>
    <row r="5" spans="2:18" ht="20.25" customHeight="1" x14ac:dyDescent="0.25">
      <c r="B5" s="342"/>
      <c r="C5" s="345" t="s">
        <v>13</v>
      </c>
      <c r="D5" s="345"/>
      <c r="E5" s="345" t="s">
        <v>14</v>
      </c>
      <c r="F5" s="345"/>
      <c r="G5" s="345" t="s">
        <v>15</v>
      </c>
      <c r="H5" s="345"/>
      <c r="I5" s="345" t="s">
        <v>16</v>
      </c>
      <c r="J5" s="345"/>
      <c r="K5" s="345" t="s">
        <v>17</v>
      </c>
      <c r="L5" s="345"/>
      <c r="M5" s="345" t="s">
        <v>18</v>
      </c>
      <c r="N5" s="345"/>
      <c r="O5" s="345" t="s">
        <v>19</v>
      </c>
      <c r="P5" s="345"/>
      <c r="Q5" s="347"/>
    </row>
    <row r="6" spans="2:18" ht="13.5" customHeight="1" x14ac:dyDescent="0.25">
      <c r="B6" s="342"/>
      <c r="C6" s="331" t="s">
        <v>274</v>
      </c>
      <c r="D6" s="332" t="s">
        <v>277</v>
      </c>
      <c r="E6" s="331" t="s">
        <v>274</v>
      </c>
      <c r="F6" s="332" t="s">
        <v>277</v>
      </c>
      <c r="G6" s="331" t="s">
        <v>274</v>
      </c>
      <c r="H6" s="332" t="s">
        <v>277</v>
      </c>
      <c r="I6" s="331" t="s">
        <v>274</v>
      </c>
      <c r="J6" s="332" t="s">
        <v>277</v>
      </c>
      <c r="K6" s="331" t="s">
        <v>274</v>
      </c>
      <c r="L6" s="332" t="s">
        <v>277</v>
      </c>
      <c r="M6" s="331" t="s">
        <v>274</v>
      </c>
      <c r="N6" s="332" t="s">
        <v>277</v>
      </c>
      <c r="O6" s="331" t="s">
        <v>274</v>
      </c>
      <c r="P6" s="332" t="s">
        <v>277</v>
      </c>
      <c r="Q6" s="269"/>
    </row>
    <row r="7" spans="2:18" ht="13.5" customHeight="1" x14ac:dyDescent="0.25">
      <c r="B7" s="343"/>
      <c r="C7" s="333" t="s">
        <v>275</v>
      </c>
      <c r="D7" s="334" t="s">
        <v>276</v>
      </c>
      <c r="E7" s="333" t="s">
        <v>275</v>
      </c>
      <c r="F7" s="334" t="s">
        <v>276</v>
      </c>
      <c r="G7" s="333" t="s">
        <v>275</v>
      </c>
      <c r="H7" s="334" t="s">
        <v>276</v>
      </c>
      <c r="I7" s="333" t="s">
        <v>275</v>
      </c>
      <c r="J7" s="334" t="s">
        <v>276</v>
      </c>
      <c r="K7" s="333" t="s">
        <v>275</v>
      </c>
      <c r="L7" s="334" t="s">
        <v>276</v>
      </c>
      <c r="M7" s="333" t="s">
        <v>275</v>
      </c>
      <c r="N7" s="334" t="s">
        <v>276</v>
      </c>
      <c r="O7" s="333" t="s">
        <v>275</v>
      </c>
      <c r="P7" s="334" t="s">
        <v>276</v>
      </c>
      <c r="Q7" s="269"/>
    </row>
    <row r="8" spans="2:18" x14ac:dyDescent="0.25">
      <c r="B8" s="235" t="s">
        <v>271</v>
      </c>
      <c r="C8" s="97"/>
      <c r="D8" s="97"/>
      <c r="E8" s="215"/>
      <c r="F8" s="215"/>
      <c r="G8" s="215"/>
      <c r="H8" s="215"/>
      <c r="I8" s="215"/>
      <c r="J8" s="215"/>
      <c r="K8" s="215"/>
      <c r="L8" s="215"/>
      <c r="M8" s="336" t="s">
        <v>257</v>
      </c>
      <c r="N8" s="336"/>
      <c r="O8" s="336"/>
      <c r="P8" s="336"/>
      <c r="Q8" s="336"/>
    </row>
    <row r="9" spans="2:18" ht="20.100000000000001" customHeight="1" x14ac:dyDescent="0.25">
      <c r="B9" s="108">
        <v>2011</v>
      </c>
      <c r="C9" s="236" t="s">
        <v>0</v>
      </c>
      <c r="D9" s="236" t="s">
        <v>0</v>
      </c>
      <c r="E9" s="237">
        <f>+T.2!D8</f>
        <v>71.7</v>
      </c>
      <c r="F9" s="270"/>
      <c r="G9" s="238">
        <f>+T.2!E8</f>
        <v>53.2</v>
      </c>
      <c r="H9" s="271"/>
      <c r="I9" s="236" t="s">
        <v>0</v>
      </c>
      <c r="J9" s="236" t="s">
        <v>0</v>
      </c>
      <c r="K9" s="238">
        <f>+T.2!G8</f>
        <v>86.7</v>
      </c>
      <c r="L9" s="271"/>
      <c r="M9" s="238">
        <f>+T.2!H8</f>
        <v>75.099999999999994</v>
      </c>
      <c r="N9" s="271"/>
      <c r="O9" s="236" t="s">
        <v>0</v>
      </c>
      <c r="P9" s="236" t="s">
        <v>0</v>
      </c>
      <c r="Q9" s="105">
        <v>2011</v>
      </c>
    </row>
    <row r="10" spans="2:18" ht="20.100000000000001" customHeight="1" x14ac:dyDescent="0.25">
      <c r="B10" s="108">
        <v>2012</v>
      </c>
      <c r="C10" s="236" t="s">
        <v>0</v>
      </c>
      <c r="D10" s="236" t="s">
        <v>0</v>
      </c>
      <c r="E10" s="237">
        <f>+T.2!D12</f>
        <v>71.7</v>
      </c>
      <c r="F10" s="238">
        <f>+(E10-E9)/E9*100</f>
        <v>0</v>
      </c>
      <c r="G10" s="238">
        <f>+T.2!E12</f>
        <v>54.1</v>
      </c>
      <c r="H10" s="238">
        <f>+(G10-G9)/G9*100</f>
        <v>1.6917293233082678</v>
      </c>
      <c r="I10" s="236" t="s">
        <v>0</v>
      </c>
      <c r="J10" s="236" t="s">
        <v>0</v>
      </c>
      <c r="K10" s="238">
        <f>+T.2!G12</f>
        <v>86.5</v>
      </c>
      <c r="L10" s="238">
        <f>+(K10-K9)/K9*100</f>
        <v>-0.23068050749711974</v>
      </c>
      <c r="M10" s="238">
        <f>+T.2!H12</f>
        <v>71</v>
      </c>
      <c r="N10" s="238">
        <f>+(M10-M9)/M9*100</f>
        <v>-5.4593874833555187</v>
      </c>
      <c r="O10" s="236" t="s">
        <v>0</v>
      </c>
      <c r="P10" s="236" t="s">
        <v>0</v>
      </c>
      <c r="Q10" s="105">
        <v>2012</v>
      </c>
    </row>
    <row r="11" spans="2:18" ht="20.100000000000001" customHeight="1" x14ac:dyDescent="0.25">
      <c r="B11" s="108">
        <v>2013</v>
      </c>
      <c r="C11" s="236" t="s">
        <v>0</v>
      </c>
      <c r="D11" s="236" t="s">
        <v>0</v>
      </c>
      <c r="E11" s="237">
        <f>+T.2!D16</f>
        <v>72.099999999999994</v>
      </c>
      <c r="F11" s="238">
        <f t="shared" ref="F11:H13" si="0">+(E11-E10)/E10*100</f>
        <v>0.55788005578799371</v>
      </c>
      <c r="G11" s="238">
        <f>+T.2!E16</f>
        <v>54</v>
      </c>
      <c r="H11" s="238">
        <f t="shared" si="0"/>
        <v>-0.18484288354898598</v>
      </c>
      <c r="I11" s="236" t="s">
        <v>0</v>
      </c>
      <c r="J11" s="236" t="s">
        <v>0</v>
      </c>
      <c r="K11" s="238">
        <f>+T.2!G16</f>
        <v>87.2</v>
      </c>
      <c r="L11" s="238">
        <f t="shared" ref="L11" si="1">+(K11-K10)/K10*100</f>
        <v>0.80924855491329806</v>
      </c>
      <c r="M11" s="238">
        <f>+T.2!H16</f>
        <v>67.2</v>
      </c>
      <c r="N11" s="238">
        <f t="shared" ref="N11" si="2">+(M11-M10)/M10*100</f>
        <v>-5.3521126760563345</v>
      </c>
      <c r="O11" s="236" t="s">
        <v>0</v>
      </c>
      <c r="P11" s="236" t="s">
        <v>0</v>
      </c>
      <c r="Q11" s="105">
        <v>2013</v>
      </c>
    </row>
    <row r="12" spans="2:18" ht="20.100000000000001" customHeight="1" x14ac:dyDescent="0.25">
      <c r="B12" s="108">
        <v>2014</v>
      </c>
      <c r="C12" s="236" t="s">
        <v>0</v>
      </c>
      <c r="D12" s="236" t="s">
        <v>0</v>
      </c>
      <c r="E12" s="238">
        <f>+T.2!D20</f>
        <v>71</v>
      </c>
      <c r="F12" s="238">
        <f t="shared" si="0"/>
        <v>-1.5256588072121975</v>
      </c>
      <c r="G12" s="238">
        <f>+T.2!E20</f>
        <v>54.1</v>
      </c>
      <c r="H12" s="238">
        <f t="shared" si="0"/>
        <v>0.18518518518518781</v>
      </c>
      <c r="I12" s="236" t="s">
        <v>0</v>
      </c>
      <c r="J12" s="236" t="s">
        <v>0</v>
      </c>
      <c r="K12" s="238">
        <f>+T.2!G20</f>
        <v>87.6</v>
      </c>
      <c r="L12" s="238">
        <f t="shared" ref="L12" si="3">+(K12-K11)/K11*100</f>
        <v>0.45871559633026543</v>
      </c>
      <c r="M12" s="238">
        <f>+T.2!H20</f>
        <v>71.7</v>
      </c>
      <c r="N12" s="238">
        <f t="shared" ref="N12" si="4">+(M12-M11)/M11*100</f>
        <v>6.6964285714285712</v>
      </c>
      <c r="O12" s="236" t="s">
        <v>0</v>
      </c>
      <c r="P12" s="236" t="s">
        <v>0</v>
      </c>
      <c r="Q12" s="105">
        <v>2014</v>
      </c>
    </row>
    <row r="13" spans="2:18" ht="20.100000000000001" customHeight="1" x14ac:dyDescent="0.25">
      <c r="B13" s="108">
        <v>2015</v>
      </c>
      <c r="C13" s="236" t="s">
        <v>0</v>
      </c>
      <c r="D13" s="236" t="s">
        <v>0</v>
      </c>
      <c r="E13" s="239">
        <f>+T.2!D24</f>
        <v>71.568523544672431</v>
      </c>
      <c r="F13" s="238">
        <f t="shared" si="0"/>
        <v>0.80073738686257823</v>
      </c>
      <c r="G13" s="238">
        <f>+T.2!E24</f>
        <v>54.023843829365973</v>
      </c>
      <c r="H13" s="238">
        <f t="shared" si="0"/>
        <v>-0.1407692618004229</v>
      </c>
      <c r="I13" s="236" t="s">
        <v>0</v>
      </c>
      <c r="J13" s="236" t="s">
        <v>0</v>
      </c>
      <c r="K13" s="238">
        <f>+T.2!G24</f>
        <v>88.62707387027632</v>
      </c>
      <c r="L13" s="238">
        <v>1.1000000000000001</v>
      </c>
      <c r="M13" s="238">
        <f>+T.2!H24</f>
        <v>75.946503443074505</v>
      </c>
      <c r="N13" s="238">
        <f t="shared" ref="N13" si="5">+(M13-M12)/M12*100</f>
        <v>5.9225989443159026</v>
      </c>
      <c r="O13" s="236" t="s">
        <v>0</v>
      </c>
      <c r="P13" s="236" t="s">
        <v>0</v>
      </c>
      <c r="Q13" s="105">
        <v>2015</v>
      </c>
    </row>
    <row r="14" spans="2:18" ht="20.100000000000001" customHeight="1" x14ac:dyDescent="0.25">
      <c r="B14" s="254" t="s">
        <v>138</v>
      </c>
      <c r="C14" s="236" t="s">
        <v>0</v>
      </c>
      <c r="D14" s="236" t="s">
        <v>0</v>
      </c>
      <c r="E14" s="270"/>
      <c r="F14" s="240">
        <v>-0.1</v>
      </c>
      <c r="G14" s="270"/>
      <c r="H14" s="241">
        <v>1.5</v>
      </c>
      <c r="I14" s="236" t="s">
        <v>0</v>
      </c>
      <c r="J14" s="236" t="s">
        <v>0</v>
      </c>
      <c r="K14" s="270"/>
      <c r="L14" s="241">
        <v>2.2000000000000002</v>
      </c>
      <c r="M14" s="270"/>
      <c r="N14" s="241">
        <v>1.1000000000000001</v>
      </c>
      <c r="O14" s="236" t="s">
        <v>0</v>
      </c>
      <c r="P14" s="236" t="s">
        <v>0</v>
      </c>
      <c r="Q14" s="255" t="s">
        <v>137</v>
      </c>
    </row>
    <row r="15" spans="2:18" x14ac:dyDescent="0.25">
      <c r="B15" s="235" t="s">
        <v>272</v>
      </c>
      <c r="C15" s="97"/>
      <c r="D15" s="97"/>
      <c r="E15" s="97"/>
      <c r="F15" s="97"/>
      <c r="G15" s="97"/>
      <c r="H15" s="97"/>
      <c r="I15" s="98"/>
      <c r="J15" s="98"/>
      <c r="K15" s="97"/>
      <c r="L15" s="97"/>
      <c r="M15" s="335" t="s">
        <v>347</v>
      </c>
      <c r="N15" s="335"/>
      <c r="O15" s="335"/>
      <c r="P15" s="335"/>
      <c r="Q15" s="335"/>
    </row>
    <row r="16" spans="2:18" ht="20.100000000000001" customHeight="1" x14ac:dyDescent="0.25">
      <c r="B16" s="108">
        <v>2011</v>
      </c>
      <c r="C16" s="236" t="s">
        <v>0</v>
      </c>
      <c r="D16" s="236" t="s">
        <v>0</v>
      </c>
      <c r="E16" s="243">
        <f>+T.2!D9</f>
        <v>49.2</v>
      </c>
      <c r="F16" s="272"/>
      <c r="G16" s="243">
        <f>+T.2!E9</f>
        <v>37.700000000000003</v>
      </c>
      <c r="H16" s="272"/>
      <c r="I16" s="236" t="s">
        <v>0</v>
      </c>
      <c r="J16" s="236" t="s">
        <v>0</v>
      </c>
      <c r="K16" s="243">
        <f>+T.2!G9</f>
        <v>48.7</v>
      </c>
      <c r="L16" s="272"/>
      <c r="M16" s="243">
        <f>+T.2!H9</f>
        <v>50.8</v>
      </c>
      <c r="N16" s="272"/>
      <c r="O16" s="242" t="s">
        <v>0</v>
      </c>
      <c r="P16" s="236" t="s">
        <v>0</v>
      </c>
      <c r="Q16" s="105">
        <v>2011</v>
      </c>
    </row>
    <row r="17" spans="2:20" ht="20.100000000000001" customHeight="1" x14ac:dyDescent="0.25">
      <c r="B17" s="108">
        <v>2012</v>
      </c>
      <c r="C17" s="236" t="s">
        <v>0</v>
      </c>
      <c r="D17" s="236" t="s">
        <v>0</v>
      </c>
      <c r="E17" s="243">
        <f>+T.2!D13</f>
        <v>48.4</v>
      </c>
      <c r="F17" s="238">
        <f>+(E17-E16)/E16*100</f>
        <v>-1.62601626016261</v>
      </c>
      <c r="G17" s="243">
        <f>+T.2!E13</f>
        <v>39.200000000000003</v>
      </c>
      <c r="H17" s="238">
        <v>3.978779840848806</v>
      </c>
      <c r="I17" s="236" t="s">
        <v>0</v>
      </c>
      <c r="J17" s="236" t="s">
        <v>0</v>
      </c>
      <c r="K17" s="243">
        <f>+T.2!G13</f>
        <v>51.3</v>
      </c>
      <c r="L17" s="238">
        <v>5.3388090349075856</v>
      </c>
      <c r="M17" s="243">
        <f>+T.2!H13</f>
        <v>49.4</v>
      </c>
      <c r="N17" s="238">
        <v>-2.7559055118110209</v>
      </c>
      <c r="O17" s="242" t="s">
        <v>0</v>
      </c>
      <c r="P17" s="236" t="s">
        <v>0</v>
      </c>
      <c r="Q17" s="105">
        <v>2012</v>
      </c>
    </row>
    <row r="18" spans="2:20" ht="20.100000000000001" customHeight="1" x14ac:dyDescent="0.25">
      <c r="B18" s="108">
        <v>2013</v>
      </c>
      <c r="C18" s="236" t="s">
        <v>0</v>
      </c>
      <c r="D18" s="236" t="s">
        <v>0</v>
      </c>
      <c r="E18" s="243">
        <f>+T.2!D17</f>
        <v>48.3</v>
      </c>
      <c r="F18" s="238">
        <f t="shared" ref="F18" si="6">+(E18-E17)/E17*100</f>
        <v>-0.20661157024793683</v>
      </c>
      <c r="G18" s="243">
        <f>+T.2!E17</f>
        <v>40.4</v>
      </c>
      <c r="H18" s="238">
        <v>3.0612244897959071</v>
      </c>
      <c r="I18" s="236" t="s">
        <v>0</v>
      </c>
      <c r="J18" s="236" t="s">
        <v>0</v>
      </c>
      <c r="K18" s="243">
        <f>+T.2!G17</f>
        <v>52.1</v>
      </c>
      <c r="L18" s="238">
        <v>1.5594541910331468</v>
      </c>
      <c r="M18" s="243">
        <f>+T.2!H17</f>
        <v>48.1</v>
      </c>
      <c r="N18" s="238">
        <v>-2.6315789473684155</v>
      </c>
      <c r="O18" s="242" t="s">
        <v>0</v>
      </c>
      <c r="P18" s="236" t="s">
        <v>0</v>
      </c>
      <c r="Q18" s="105">
        <v>2013</v>
      </c>
    </row>
    <row r="19" spans="2:20" ht="20.100000000000001" customHeight="1" x14ac:dyDescent="0.25">
      <c r="B19" s="108">
        <v>2014</v>
      </c>
      <c r="C19" s="236" t="s">
        <v>0</v>
      </c>
      <c r="D19" s="236" t="s">
        <v>0</v>
      </c>
      <c r="E19" s="243">
        <f>+T.2!D21</f>
        <v>48.4</v>
      </c>
      <c r="F19" s="238">
        <f t="shared" ref="F19" si="7">+(E19-E18)/E18*100</f>
        <v>0.20703933747412304</v>
      </c>
      <c r="G19" s="243">
        <f>+T.2!E21</f>
        <v>41.2</v>
      </c>
      <c r="H19" s="238">
        <v>1.9801980198019911</v>
      </c>
      <c r="I19" s="236" t="s">
        <v>0</v>
      </c>
      <c r="J19" s="236" t="s">
        <v>0</v>
      </c>
      <c r="K19" s="243">
        <f>+T.2!G21</f>
        <v>51.9</v>
      </c>
      <c r="L19" s="238">
        <v>-0.38387715930902655</v>
      </c>
      <c r="M19" s="243">
        <f>+T.2!H21</f>
        <v>45.7</v>
      </c>
      <c r="N19" s="238">
        <v>-4.9896049896049863</v>
      </c>
      <c r="O19" s="242" t="s">
        <v>0</v>
      </c>
      <c r="P19" s="236" t="s">
        <v>0</v>
      </c>
      <c r="Q19" s="105">
        <v>2014</v>
      </c>
    </row>
    <row r="20" spans="2:20" ht="20.100000000000001" customHeight="1" x14ac:dyDescent="0.25">
      <c r="B20" s="108">
        <v>2015</v>
      </c>
      <c r="C20" s="236" t="s">
        <v>0</v>
      </c>
      <c r="D20" s="236" t="s">
        <v>0</v>
      </c>
      <c r="E20" s="244">
        <f>+T.2!D25</f>
        <v>48.004275982850579</v>
      </c>
      <c r="F20" s="238">
        <f t="shared" ref="F20" si="8">+(E20-E19)/E19*100</f>
        <v>-0.81761160568061819</v>
      </c>
      <c r="G20" s="245">
        <f>+T.2!E25</f>
        <v>40.17629911189546</v>
      </c>
      <c r="H20" s="238">
        <v>-2.4271844660194173</v>
      </c>
      <c r="I20" s="236" t="s">
        <v>0</v>
      </c>
      <c r="J20" s="236" t="s">
        <v>0</v>
      </c>
      <c r="K20" s="245">
        <f>+T.2!G25</f>
        <v>52.0999312014537</v>
      </c>
      <c r="L20" s="238">
        <v>0.38535645472062208</v>
      </c>
      <c r="M20" s="245">
        <f>+T.2!H25</f>
        <v>45.963543139361725</v>
      </c>
      <c r="N20" s="238">
        <v>0.65645514223194124</v>
      </c>
      <c r="O20" s="242" t="s">
        <v>0</v>
      </c>
      <c r="P20" s="236" t="s">
        <v>0</v>
      </c>
      <c r="Q20" s="105">
        <v>2015</v>
      </c>
    </row>
    <row r="21" spans="2:20" ht="20.100000000000001" customHeight="1" x14ac:dyDescent="0.25">
      <c r="B21" s="254" t="s">
        <v>138</v>
      </c>
      <c r="C21" s="236" t="s">
        <v>0</v>
      </c>
      <c r="D21" s="236" t="s">
        <v>0</v>
      </c>
      <c r="E21" s="270"/>
      <c r="F21" s="240">
        <v>-2.4</v>
      </c>
      <c r="G21" s="270"/>
      <c r="H21" s="241">
        <v>6.6312997347480103</v>
      </c>
      <c r="I21" s="236" t="s">
        <v>0</v>
      </c>
      <c r="J21" s="236" t="s">
        <v>0</v>
      </c>
      <c r="K21" s="270"/>
      <c r="L21" s="241">
        <v>6.9815195071868548</v>
      </c>
      <c r="M21" s="270"/>
      <c r="N21" s="241">
        <v>-9.4488188976377891</v>
      </c>
      <c r="O21" s="236" t="s">
        <v>0</v>
      </c>
      <c r="P21" s="236" t="s">
        <v>0</v>
      </c>
      <c r="Q21" s="255" t="s">
        <v>137</v>
      </c>
    </row>
    <row r="22" spans="2:20" x14ac:dyDescent="0.25">
      <c r="B22" s="235" t="s">
        <v>273</v>
      </c>
      <c r="C22" s="97"/>
      <c r="D22" s="97"/>
      <c r="E22" s="97"/>
      <c r="F22" s="97"/>
      <c r="G22" s="97"/>
      <c r="H22" s="97"/>
      <c r="I22" s="98"/>
      <c r="J22" s="98"/>
      <c r="K22" s="336" t="s">
        <v>348</v>
      </c>
      <c r="L22" s="336"/>
      <c r="M22" s="336"/>
      <c r="N22" s="336"/>
      <c r="O22" s="336"/>
      <c r="P22" s="336"/>
      <c r="Q22" s="336"/>
    </row>
    <row r="23" spans="2:20" ht="20.100000000000001" customHeight="1" x14ac:dyDescent="0.25">
      <c r="B23" s="108">
        <v>2011</v>
      </c>
      <c r="C23" s="236" t="s">
        <v>0</v>
      </c>
      <c r="D23" s="236" t="s">
        <v>0</v>
      </c>
      <c r="E23" s="243">
        <f>+T.2!D63</f>
        <v>34.1</v>
      </c>
      <c r="F23" s="272"/>
      <c r="G23" s="243">
        <f>+T.2!E63</f>
        <v>14.4</v>
      </c>
      <c r="H23" s="272"/>
      <c r="I23" s="236" t="s">
        <v>0</v>
      </c>
      <c r="J23" s="236" t="s">
        <v>0</v>
      </c>
      <c r="K23" s="243">
        <f>+T.2!G63</f>
        <v>34.1</v>
      </c>
      <c r="L23" s="272"/>
      <c r="M23" s="243">
        <f>+T.2!H63</f>
        <v>42.6</v>
      </c>
      <c r="N23" s="272"/>
      <c r="O23" s="242" t="s">
        <v>0</v>
      </c>
      <c r="P23" s="236" t="s">
        <v>0</v>
      </c>
      <c r="Q23" s="105">
        <v>2011</v>
      </c>
      <c r="S23">
        <v>42.6</v>
      </c>
    </row>
    <row r="24" spans="2:20" ht="20.100000000000001" customHeight="1" x14ac:dyDescent="0.25">
      <c r="B24" s="108">
        <v>2012</v>
      </c>
      <c r="C24" s="236" t="s">
        <v>0</v>
      </c>
      <c r="D24" s="236" t="s">
        <v>0</v>
      </c>
      <c r="E24" s="243">
        <f>+T.2!D67</f>
        <v>32.299999999999997</v>
      </c>
      <c r="F24" s="238">
        <v>-5.2785923753665811</v>
      </c>
      <c r="G24" s="243">
        <f>+T.2!E67</f>
        <v>15.7</v>
      </c>
      <c r="H24" s="238">
        <v>9.0277777777777715</v>
      </c>
      <c r="I24" s="236" t="s">
        <v>0</v>
      </c>
      <c r="J24" s="236" t="s">
        <v>0</v>
      </c>
      <c r="K24" s="243">
        <f>+T.2!G67</f>
        <v>34.6</v>
      </c>
      <c r="L24" s="238">
        <v>1.4662756598240467</v>
      </c>
      <c r="M24" s="243">
        <f>+T.2!H67</f>
        <v>41.4</v>
      </c>
      <c r="N24" s="238">
        <v>-2.8169014084507107</v>
      </c>
      <c r="O24" s="242" t="s">
        <v>0</v>
      </c>
      <c r="P24" s="236" t="s">
        <v>0</v>
      </c>
      <c r="Q24" s="105">
        <v>2012</v>
      </c>
      <c r="S24">
        <v>41.4</v>
      </c>
      <c r="T24" s="43">
        <f>+(S24-S23)/S23*100</f>
        <v>-2.8169014084507107</v>
      </c>
    </row>
    <row r="25" spans="2:20" ht="20.100000000000001" customHeight="1" x14ac:dyDescent="0.25">
      <c r="B25" s="108">
        <v>2013</v>
      </c>
      <c r="C25" s="236" t="s">
        <v>0</v>
      </c>
      <c r="D25" s="236" t="s">
        <v>0</v>
      </c>
      <c r="E25" s="243">
        <f>+T.2!D71</f>
        <v>32.200000000000003</v>
      </c>
      <c r="F25" s="238">
        <v>-0.30959752321979667</v>
      </c>
      <c r="G25" s="243">
        <f>+T.2!E71</f>
        <v>16.399999999999999</v>
      </c>
      <c r="H25" s="238">
        <v>4.4585987261146451</v>
      </c>
      <c r="I25" s="236" t="s">
        <v>0</v>
      </c>
      <c r="J25" s="236" t="s">
        <v>0</v>
      </c>
      <c r="K25" s="243">
        <f>+T.2!G71</f>
        <v>34.700000000000003</v>
      </c>
      <c r="L25" s="238">
        <v>0.28901734104046656</v>
      </c>
      <c r="M25" s="243">
        <f>+T.2!H71</f>
        <v>40.299999999999997</v>
      </c>
      <c r="N25" s="238">
        <v>-2.6570048309178778</v>
      </c>
      <c r="O25" s="242" t="s">
        <v>0</v>
      </c>
      <c r="P25" s="236" t="s">
        <v>0</v>
      </c>
      <c r="Q25" s="105">
        <v>2013</v>
      </c>
      <c r="S25">
        <v>40.299999999999997</v>
      </c>
      <c r="T25" s="43">
        <f t="shared" ref="T25:T27" si="9">+(S25-S24)/S24*100</f>
        <v>-2.6570048309178778</v>
      </c>
    </row>
    <row r="26" spans="2:20" ht="20.100000000000001" customHeight="1" x14ac:dyDescent="0.25">
      <c r="B26" s="108">
        <v>2014</v>
      </c>
      <c r="C26" s="236" t="s">
        <v>0</v>
      </c>
      <c r="D26" s="236" t="s">
        <v>0</v>
      </c>
      <c r="E26" s="243">
        <f>+T.2!D75</f>
        <v>32.299999999999997</v>
      </c>
      <c r="F26" s="238">
        <v>0.31055900621116245</v>
      </c>
      <c r="G26" s="243">
        <f>+T.2!E75</f>
        <v>17.600000000000001</v>
      </c>
      <c r="H26" s="238">
        <v>7.3170731707317245</v>
      </c>
      <c r="I26" s="236" t="s">
        <v>0</v>
      </c>
      <c r="J26" s="236" t="s">
        <v>0</v>
      </c>
      <c r="K26" s="245">
        <f>+T.2!G75</f>
        <v>35</v>
      </c>
      <c r="L26" s="238">
        <v>0.8645533141210292</v>
      </c>
      <c r="M26" s="243">
        <f>+T.2!H75</f>
        <v>37.6</v>
      </c>
      <c r="N26" s="238">
        <v>-6.6997518610421736</v>
      </c>
      <c r="O26" s="242" t="s">
        <v>0</v>
      </c>
      <c r="P26" s="236" t="s">
        <v>0</v>
      </c>
      <c r="Q26" s="105">
        <v>2014</v>
      </c>
      <c r="S26">
        <v>37.6</v>
      </c>
      <c r="T26" s="43">
        <f t="shared" si="9"/>
        <v>-6.6997518610421736</v>
      </c>
    </row>
    <row r="27" spans="2:20" ht="20.100000000000001" customHeight="1" x14ac:dyDescent="0.25">
      <c r="B27" s="108">
        <v>2015</v>
      </c>
      <c r="C27" s="236" t="s">
        <v>0</v>
      </c>
      <c r="D27" s="236" t="s">
        <v>0</v>
      </c>
      <c r="E27" s="244">
        <f>+T.2!D79</f>
        <v>32.262533831679342</v>
      </c>
      <c r="F27" s="238">
        <v>0</v>
      </c>
      <c r="G27" s="244">
        <f>+T.2!E79</f>
        <v>17.448141092969198</v>
      </c>
      <c r="H27" s="238">
        <v>-1.1363636363636525</v>
      </c>
      <c r="I27" s="236" t="s">
        <v>0</v>
      </c>
      <c r="J27" s="236" t="s">
        <v>0</v>
      </c>
      <c r="K27" s="244">
        <f>+T.2!G79</f>
        <v>36.075687313680028</v>
      </c>
      <c r="L27" s="238">
        <v>3.1428571428571472</v>
      </c>
      <c r="M27" s="244">
        <f>+T.2!H79</f>
        <v>39.257982296688532</v>
      </c>
      <c r="N27" s="238">
        <v>4.521276595744669</v>
      </c>
      <c r="O27" s="242" t="s">
        <v>0</v>
      </c>
      <c r="P27" s="236" t="s">
        <v>0</v>
      </c>
      <c r="Q27" s="105">
        <v>2015</v>
      </c>
      <c r="S27" s="43">
        <v>39.299999999999997</v>
      </c>
      <c r="T27" s="43">
        <f t="shared" si="9"/>
        <v>4.521276595744669</v>
      </c>
    </row>
    <row r="28" spans="2:20" ht="20.100000000000001" customHeight="1" thickBot="1" x14ac:dyDescent="0.3">
      <c r="B28" s="281" t="s">
        <v>138</v>
      </c>
      <c r="C28" s="282" t="s">
        <v>0</v>
      </c>
      <c r="D28" s="282" t="s">
        <v>0</v>
      </c>
      <c r="E28" s="283"/>
      <c r="F28" s="284">
        <v>-5.2785923753665811</v>
      </c>
      <c r="G28" s="283"/>
      <c r="H28" s="285">
        <v>20.833333333333321</v>
      </c>
      <c r="I28" s="282" t="s">
        <v>0</v>
      </c>
      <c r="J28" s="282" t="s">
        <v>0</v>
      </c>
      <c r="K28" s="283"/>
      <c r="L28" s="285">
        <v>5.8651026392961869</v>
      </c>
      <c r="M28" s="283"/>
      <c r="N28" s="285">
        <v>-7.7464788732394458</v>
      </c>
      <c r="O28" s="282" t="s">
        <v>0</v>
      </c>
      <c r="P28" s="282" t="s">
        <v>0</v>
      </c>
      <c r="Q28" s="286" t="s">
        <v>137</v>
      </c>
      <c r="T28" s="43">
        <f>+(S27-S23)/S23*100</f>
        <v>-7.7464788732394458</v>
      </c>
    </row>
    <row r="29" spans="2:20" ht="15.75" customHeight="1" x14ac:dyDescent="0.25">
      <c r="B29" s="99"/>
      <c r="C29" s="8"/>
      <c r="D29" s="8"/>
      <c r="E29" s="17"/>
      <c r="F29" s="17"/>
      <c r="G29" s="8"/>
      <c r="H29" s="8"/>
      <c r="I29" s="8"/>
      <c r="J29" s="8"/>
      <c r="K29" s="8"/>
      <c r="L29" s="8"/>
      <c r="M29" s="8"/>
      <c r="N29" s="8"/>
      <c r="O29" s="8"/>
      <c r="P29" s="8"/>
      <c r="Q29" s="99"/>
    </row>
    <row r="30" spans="2:20" s="34" customFormat="1" ht="21" x14ac:dyDescent="0.45">
      <c r="B30" s="337" t="s">
        <v>255</v>
      </c>
      <c r="C30" s="337"/>
      <c r="D30" s="337"/>
      <c r="E30" s="337"/>
      <c r="F30" s="337"/>
      <c r="G30" s="337"/>
      <c r="H30" s="337"/>
      <c r="I30" s="337"/>
      <c r="J30" s="337"/>
      <c r="K30" s="337"/>
      <c r="L30" s="337"/>
      <c r="M30" s="337"/>
      <c r="N30" s="337"/>
      <c r="O30" s="337"/>
      <c r="P30" s="337"/>
      <c r="Q30" s="337"/>
      <c r="R30" s="94"/>
    </row>
    <row r="31" spans="2:20" s="35" customFormat="1" ht="18.75" x14ac:dyDescent="0.3">
      <c r="B31" s="338" t="s">
        <v>256</v>
      </c>
      <c r="C31" s="338"/>
      <c r="D31" s="338"/>
      <c r="E31" s="338"/>
      <c r="F31" s="338"/>
      <c r="G31" s="338"/>
      <c r="H31" s="338"/>
      <c r="I31" s="338"/>
      <c r="J31" s="338"/>
      <c r="K31" s="338"/>
      <c r="L31" s="338"/>
      <c r="M31" s="338"/>
      <c r="N31" s="338"/>
      <c r="O31" s="338"/>
      <c r="P31" s="338"/>
      <c r="Q31" s="338"/>
      <c r="R31" s="37"/>
    </row>
    <row r="32" spans="2:20" x14ac:dyDescent="0.25"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</row>
    <row r="33" spans="2:20" ht="32.25" customHeight="1" x14ac:dyDescent="0.25">
      <c r="B33" s="341" t="s">
        <v>135</v>
      </c>
      <c r="C33" s="344" t="s">
        <v>139</v>
      </c>
      <c r="D33" s="344"/>
      <c r="E33" s="344" t="s">
        <v>140</v>
      </c>
      <c r="F33" s="344"/>
      <c r="G33" s="344" t="s">
        <v>141</v>
      </c>
      <c r="H33" s="344"/>
      <c r="I33" s="344" t="s">
        <v>171</v>
      </c>
      <c r="J33" s="344"/>
      <c r="K33" s="344" t="s">
        <v>142</v>
      </c>
      <c r="L33" s="344"/>
      <c r="M33" s="344" t="s">
        <v>143</v>
      </c>
      <c r="N33" s="344"/>
      <c r="O33" s="345" t="s">
        <v>144</v>
      </c>
      <c r="P33" s="345"/>
      <c r="Q33" s="346" t="s">
        <v>136</v>
      </c>
    </row>
    <row r="34" spans="2:20" ht="20.25" customHeight="1" x14ac:dyDescent="0.25">
      <c r="B34" s="342"/>
      <c r="C34" s="345" t="s">
        <v>13</v>
      </c>
      <c r="D34" s="345"/>
      <c r="E34" s="345" t="s">
        <v>14</v>
      </c>
      <c r="F34" s="345"/>
      <c r="G34" s="345" t="s">
        <v>15</v>
      </c>
      <c r="H34" s="345"/>
      <c r="I34" s="345" t="s">
        <v>16</v>
      </c>
      <c r="J34" s="345"/>
      <c r="K34" s="345" t="s">
        <v>17</v>
      </c>
      <c r="L34" s="345"/>
      <c r="M34" s="345" t="s">
        <v>18</v>
      </c>
      <c r="N34" s="345"/>
      <c r="O34" s="345" t="s">
        <v>19</v>
      </c>
      <c r="P34" s="345"/>
      <c r="Q34" s="347"/>
    </row>
    <row r="35" spans="2:20" ht="12" customHeight="1" x14ac:dyDescent="0.25">
      <c r="B35" s="342"/>
      <c r="C35" s="331" t="s">
        <v>274</v>
      </c>
      <c r="D35" s="332" t="s">
        <v>277</v>
      </c>
      <c r="E35" s="331" t="s">
        <v>274</v>
      </c>
      <c r="F35" s="332" t="s">
        <v>277</v>
      </c>
      <c r="G35" s="331" t="s">
        <v>274</v>
      </c>
      <c r="H35" s="332" t="s">
        <v>277</v>
      </c>
      <c r="I35" s="331" t="s">
        <v>274</v>
      </c>
      <c r="J35" s="332" t="s">
        <v>277</v>
      </c>
      <c r="K35" s="331" t="s">
        <v>274</v>
      </c>
      <c r="L35" s="332" t="s">
        <v>277</v>
      </c>
      <c r="M35" s="331" t="s">
        <v>274</v>
      </c>
      <c r="N35" s="332" t="s">
        <v>277</v>
      </c>
      <c r="O35" s="331" t="s">
        <v>274</v>
      </c>
      <c r="P35" s="332" t="s">
        <v>277</v>
      </c>
      <c r="Q35" s="269"/>
    </row>
    <row r="36" spans="2:20" ht="15" customHeight="1" x14ac:dyDescent="0.25">
      <c r="B36" s="343"/>
      <c r="C36" s="333" t="s">
        <v>275</v>
      </c>
      <c r="D36" s="334" t="s">
        <v>276</v>
      </c>
      <c r="E36" s="333" t="s">
        <v>275</v>
      </c>
      <c r="F36" s="334" t="s">
        <v>276</v>
      </c>
      <c r="G36" s="333" t="s">
        <v>275</v>
      </c>
      <c r="H36" s="334" t="s">
        <v>276</v>
      </c>
      <c r="I36" s="333" t="s">
        <v>275</v>
      </c>
      <c r="J36" s="334" t="s">
        <v>276</v>
      </c>
      <c r="K36" s="333" t="s">
        <v>275</v>
      </c>
      <c r="L36" s="334" t="s">
        <v>276</v>
      </c>
      <c r="M36" s="333" t="s">
        <v>275</v>
      </c>
      <c r="N36" s="334" t="s">
        <v>276</v>
      </c>
      <c r="O36" s="333" t="s">
        <v>275</v>
      </c>
      <c r="P36" s="334" t="s">
        <v>276</v>
      </c>
      <c r="Q36" s="269"/>
    </row>
    <row r="37" spans="2:20" x14ac:dyDescent="0.25">
      <c r="B37" s="349" t="s">
        <v>237</v>
      </c>
      <c r="C37" s="349"/>
      <c r="D37" s="256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335" t="s">
        <v>258</v>
      </c>
      <c r="P37" s="335"/>
      <c r="Q37" s="335"/>
    </row>
    <row r="38" spans="2:20" ht="20.100000000000001" customHeight="1" x14ac:dyDescent="0.25">
      <c r="B38" s="108">
        <v>2011</v>
      </c>
      <c r="C38" s="236" t="s">
        <v>0</v>
      </c>
      <c r="D38" s="236" t="s">
        <v>0</v>
      </c>
      <c r="E38" s="246" t="s">
        <v>1</v>
      </c>
      <c r="F38" s="236" t="s">
        <v>0</v>
      </c>
      <c r="G38" s="243">
        <f>+T.3!E8</f>
        <v>5.8</v>
      </c>
      <c r="H38" s="272"/>
      <c r="I38" s="236" t="s">
        <v>0</v>
      </c>
      <c r="J38" s="236" t="s">
        <v>0</v>
      </c>
      <c r="K38" s="245">
        <f>+T.3!G8</f>
        <v>0.6</v>
      </c>
      <c r="L38" s="272"/>
      <c r="M38" s="243">
        <f>+T.3!H8</f>
        <v>3.6</v>
      </c>
      <c r="N38" s="272"/>
      <c r="O38" s="242" t="s">
        <v>0</v>
      </c>
      <c r="P38" s="236" t="s">
        <v>0</v>
      </c>
      <c r="Q38" s="105">
        <v>2011</v>
      </c>
      <c r="R38" s="243"/>
      <c r="S38">
        <v>3.6</v>
      </c>
    </row>
    <row r="39" spans="2:20" ht="20.100000000000001" customHeight="1" x14ac:dyDescent="0.25">
      <c r="B39" s="108">
        <v>2012</v>
      </c>
      <c r="C39" s="236" t="s">
        <v>0</v>
      </c>
      <c r="D39" s="236" t="s">
        <v>0</v>
      </c>
      <c r="E39" s="246" t="s">
        <v>1</v>
      </c>
      <c r="F39" s="236" t="s">
        <v>0</v>
      </c>
      <c r="G39" s="243">
        <f>+T.3!E12</f>
        <v>5.5</v>
      </c>
      <c r="H39" s="238">
        <v>-5.1724137931034457</v>
      </c>
      <c r="I39" s="236" t="s">
        <v>0</v>
      </c>
      <c r="J39" s="236" t="s">
        <v>0</v>
      </c>
      <c r="K39" s="243">
        <f>+T.3!G12</f>
        <v>0.5</v>
      </c>
      <c r="L39" s="238">
        <v>-16.666666666666664</v>
      </c>
      <c r="M39" s="243">
        <f>+T.3!H12</f>
        <v>3.6</v>
      </c>
      <c r="N39" s="238">
        <v>0</v>
      </c>
      <c r="O39" s="242" t="s">
        <v>0</v>
      </c>
      <c r="P39" s="236" t="s">
        <v>0</v>
      </c>
      <c r="Q39" s="105">
        <v>2012</v>
      </c>
      <c r="S39">
        <v>3.6</v>
      </c>
      <c r="T39" s="43">
        <f>+(S39-S38)/S38*100</f>
        <v>0</v>
      </c>
    </row>
    <row r="40" spans="2:20" ht="20.100000000000001" customHeight="1" x14ac:dyDescent="0.25">
      <c r="B40" s="108">
        <v>2013</v>
      </c>
      <c r="C40" s="236" t="s">
        <v>0</v>
      </c>
      <c r="D40" s="236" t="s">
        <v>0</v>
      </c>
      <c r="E40" s="246" t="s">
        <v>1</v>
      </c>
      <c r="F40" s="236" t="s">
        <v>0</v>
      </c>
      <c r="G40" s="243">
        <f>+T.3!E16</f>
        <v>5.6</v>
      </c>
      <c r="H40" s="238">
        <v>1.8181818181818119</v>
      </c>
      <c r="I40" s="236" t="s">
        <v>0</v>
      </c>
      <c r="J40" s="236" t="s">
        <v>0</v>
      </c>
      <c r="K40" s="243">
        <f>+T.3!G16</f>
        <v>0.3</v>
      </c>
      <c r="L40" s="238">
        <v>-40</v>
      </c>
      <c r="M40" s="243">
        <f>+T.3!H16</f>
        <v>3.6</v>
      </c>
      <c r="N40" s="238">
        <v>0</v>
      </c>
      <c r="O40" s="242" t="s">
        <v>0</v>
      </c>
      <c r="P40" s="236" t="s">
        <v>0</v>
      </c>
      <c r="Q40" s="105">
        <v>2013</v>
      </c>
      <c r="S40">
        <v>3.6</v>
      </c>
      <c r="T40" s="43">
        <f t="shared" ref="T40:T42" si="10">+(S40-S39)/S39*100</f>
        <v>0</v>
      </c>
    </row>
    <row r="41" spans="2:20" ht="20.100000000000001" customHeight="1" x14ac:dyDescent="0.25">
      <c r="B41" s="108">
        <v>2014</v>
      </c>
      <c r="C41" s="236" t="s">
        <v>0</v>
      </c>
      <c r="D41" s="236" t="s">
        <v>0</v>
      </c>
      <c r="E41" s="246" t="s">
        <v>1</v>
      </c>
      <c r="F41" s="236" t="s">
        <v>0</v>
      </c>
      <c r="G41" s="243">
        <f>+T.3!E20</f>
        <v>5.7</v>
      </c>
      <c r="H41" s="238">
        <v>1.7857142857142954</v>
      </c>
      <c r="I41" s="236" t="s">
        <v>0</v>
      </c>
      <c r="J41" s="236" t="s">
        <v>0</v>
      </c>
      <c r="K41" s="243">
        <f>+T.3!G20</f>
        <v>0.2</v>
      </c>
      <c r="L41" s="238">
        <v>-33.333333333333329</v>
      </c>
      <c r="M41" s="243">
        <f>+T.3!H20</f>
        <v>2.9</v>
      </c>
      <c r="N41" s="238">
        <v>-19.444444444444446</v>
      </c>
      <c r="O41" s="242" t="s">
        <v>0</v>
      </c>
      <c r="P41" s="236" t="s">
        <v>0</v>
      </c>
      <c r="Q41" s="105">
        <v>2014</v>
      </c>
      <c r="S41">
        <v>2.9</v>
      </c>
      <c r="T41" s="43">
        <f t="shared" si="10"/>
        <v>-19.444444444444446</v>
      </c>
    </row>
    <row r="42" spans="2:20" ht="20.100000000000001" customHeight="1" x14ac:dyDescent="0.25">
      <c r="B42" s="108">
        <v>2015</v>
      </c>
      <c r="C42" s="236" t="s">
        <v>0</v>
      </c>
      <c r="D42" s="236" t="s">
        <v>0</v>
      </c>
      <c r="E42" s="246" t="s">
        <v>1</v>
      </c>
      <c r="F42" s="236" t="s">
        <v>0</v>
      </c>
      <c r="G42" s="245">
        <f>+T.3!E24</f>
        <v>5.5913308132820898</v>
      </c>
      <c r="H42" s="238">
        <v>-1.7543859649122899</v>
      </c>
      <c r="I42" s="236" t="s">
        <v>0</v>
      </c>
      <c r="J42" s="236" t="s">
        <v>0</v>
      </c>
      <c r="K42" s="245">
        <f>+T.3!G24</f>
        <v>0.16298456476374906</v>
      </c>
      <c r="L42" s="238">
        <v>0</v>
      </c>
      <c r="M42" s="245">
        <f>+T.3!H24</f>
        <v>1.9464094718594671</v>
      </c>
      <c r="N42" s="238">
        <v>-34.482758620689658</v>
      </c>
      <c r="O42" s="242" t="s">
        <v>0</v>
      </c>
      <c r="P42" s="236" t="s">
        <v>0</v>
      </c>
      <c r="Q42" s="105">
        <v>2015</v>
      </c>
      <c r="S42" s="43">
        <v>1.9</v>
      </c>
      <c r="T42" s="43">
        <f t="shared" si="10"/>
        <v>-34.482758620689658</v>
      </c>
    </row>
    <row r="43" spans="2:20" ht="20.100000000000001" customHeight="1" x14ac:dyDescent="0.25">
      <c r="B43" s="254" t="s">
        <v>138</v>
      </c>
      <c r="C43" s="236" t="s">
        <v>0</v>
      </c>
      <c r="D43" s="236" t="s">
        <v>0</v>
      </c>
      <c r="E43" s="246" t="s">
        <v>1</v>
      </c>
      <c r="F43" s="236" t="s">
        <v>0</v>
      </c>
      <c r="G43" s="270"/>
      <c r="H43" s="241">
        <v>-3.4482758620689689</v>
      </c>
      <c r="I43" s="236" t="s">
        <v>0</v>
      </c>
      <c r="J43" s="236" t="s">
        <v>0</v>
      </c>
      <c r="K43" s="270"/>
      <c r="L43" s="241">
        <v>-66.666666666666657</v>
      </c>
      <c r="M43" s="270"/>
      <c r="N43" s="241">
        <v>-47.222222222222229</v>
      </c>
      <c r="O43" s="236" t="s">
        <v>0</v>
      </c>
      <c r="P43" s="236" t="s">
        <v>0</v>
      </c>
      <c r="Q43" s="255" t="s">
        <v>137</v>
      </c>
      <c r="R43" s="241"/>
      <c r="T43" s="43">
        <f>+(S42-S38)/S38*100</f>
        <v>-47.222222222222229</v>
      </c>
    </row>
    <row r="44" spans="2:20" x14ac:dyDescent="0.25">
      <c r="B44" s="247" t="s">
        <v>238</v>
      </c>
      <c r="C44" s="100"/>
      <c r="D44" s="100"/>
      <c r="E44" s="248"/>
      <c r="F44" s="248"/>
      <c r="G44" s="97"/>
      <c r="H44" s="97"/>
      <c r="I44" s="97"/>
      <c r="J44" s="97"/>
      <c r="K44" s="100"/>
      <c r="L44" s="100"/>
      <c r="M44" s="100"/>
      <c r="N44" s="100"/>
      <c r="O44" s="335" t="s">
        <v>346</v>
      </c>
      <c r="P44" s="335"/>
      <c r="Q44" s="335"/>
    </row>
    <row r="45" spans="2:20" ht="20.100000000000001" customHeight="1" x14ac:dyDescent="0.25">
      <c r="B45" s="108">
        <v>2011</v>
      </c>
      <c r="C45" s="236" t="s">
        <v>0</v>
      </c>
      <c r="D45" s="236" t="s">
        <v>0</v>
      </c>
      <c r="E45" s="249">
        <f>+T.3!D9</f>
        <v>2.9</v>
      </c>
      <c r="F45" s="272"/>
      <c r="G45" s="249">
        <f>+T.3!E9</f>
        <v>12.4</v>
      </c>
      <c r="H45" s="272"/>
      <c r="I45" s="236" t="s">
        <v>0</v>
      </c>
      <c r="J45" s="236" t="s">
        <v>0</v>
      </c>
      <c r="K45" s="249">
        <f>+T.3!G9</f>
        <v>3.9</v>
      </c>
      <c r="L45" s="272"/>
      <c r="M45" s="250">
        <f>+T.3!H9</f>
        <v>7</v>
      </c>
      <c r="N45" s="272"/>
      <c r="O45" s="242" t="s">
        <v>0</v>
      </c>
      <c r="P45" s="242" t="s">
        <v>0</v>
      </c>
      <c r="Q45" s="105">
        <v>2011</v>
      </c>
      <c r="S45">
        <v>7</v>
      </c>
    </row>
    <row r="46" spans="2:20" ht="20.100000000000001" customHeight="1" x14ac:dyDescent="0.25">
      <c r="B46" s="108">
        <v>2012</v>
      </c>
      <c r="C46" s="236" t="s">
        <v>0</v>
      </c>
      <c r="D46" s="236" t="s">
        <v>0</v>
      </c>
      <c r="E46" s="251">
        <f>+T.3!D13</f>
        <v>3.4</v>
      </c>
      <c r="F46" s="238">
        <v>17.241379310344829</v>
      </c>
      <c r="G46" s="251">
        <f>+T.3!E13</f>
        <v>12.1</v>
      </c>
      <c r="H46" s="238">
        <v>-2.4193548387096833</v>
      </c>
      <c r="I46" s="236" t="s">
        <v>0</v>
      </c>
      <c r="J46" s="236" t="s">
        <v>0</v>
      </c>
      <c r="K46" s="244">
        <f>+T.3!G13</f>
        <v>3</v>
      </c>
      <c r="L46" s="238">
        <v>-23.076923076923077</v>
      </c>
      <c r="M46" s="244">
        <f>+T.3!H13</f>
        <v>7</v>
      </c>
      <c r="N46" s="238">
        <v>0</v>
      </c>
      <c r="O46" s="242" t="s">
        <v>0</v>
      </c>
      <c r="P46" s="242" t="s">
        <v>0</v>
      </c>
      <c r="Q46" s="105">
        <v>2012</v>
      </c>
      <c r="S46">
        <v>7</v>
      </c>
      <c r="T46" s="43">
        <f>+(S46-S45)/S45*100</f>
        <v>0</v>
      </c>
    </row>
    <row r="47" spans="2:20" ht="20.100000000000001" customHeight="1" x14ac:dyDescent="0.25">
      <c r="B47" s="108">
        <v>2013</v>
      </c>
      <c r="C47" s="236" t="s">
        <v>0</v>
      </c>
      <c r="D47" s="236" t="s">
        <v>0</v>
      </c>
      <c r="E47" s="251">
        <f>+T.3!D17</f>
        <v>4.2</v>
      </c>
      <c r="F47" s="238">
        <v>23.529411764705891</v>
      </c>
      <c r="G47" s="251">
        <f>+T.3!E17</f>
        <v>11.7</v>
      </c>
      <c r="H47" s="238">
        <v>-3.3057851239669449</v>
      </c>
      <c r="I47" s="236" t="s">
        <v>0</v>
      </c>
      <c r="J47" s="236" t="s">
        <v>0</v>
      </c>
      <c r="K47" s="251">
        <f>+T.3!G17</f>
        <v>1.5</v>
      </c>
      <c r="L47" s="238">
        <v>-50</v>
      </c>
      <c r="M47" s="244">
        <f>+T.3!H17</f>
        <v>7</v>
      </c>
      <c r="N47" s="238">
        <v>0</v>
      </c>
      <c r="O47" s="242" t="s">
        <v>0</v>
      </c>
      <c r="P47" s="242" t="s">
        <v>0</v>
      </c>
      <c r="Q47" s="105">
        <v>2013</v>
      </c>
      <c r="S47">
        <v>7</v>
      </c>
      <c r="T47" s="43">
        <f t="shared" ref="T47:T49" si="11">+(S47-S46)/S46*100</f>
        <v>0</v>
      </c>
    </row>
    <row r="48" spans="2:20" ht="20.100000000000001" customHeight="1" x14ac:dyDescent="0.25">
      <c r="B48" s="108">
        <v>2014</v>
      </c>
      <c r="C48" s="236" t="s">
        <v>0</v>
      </c>
      <c r="D48" s="236" t="s">
        <v>0</v>
      </c>
      <c r="E48" s="251">
        <f>+T.3!D21</f>
        <v>3.6</v>
      </c>
      <c r="F48" s="238">
        <v>-14.285714285714288</v>
      </c>
      <c r="G48" s="251">
        <f>+T.3!E21</f>
        <v>11.7</v>
      </c>
      <c r="H48" s="238">
        <v>0</v>
      </c>
      <c r="I48" s="236" t="s">
        <v>0</v>
      </c>
      <c r="J48" s="236" t="s">
        <v>0</v>
      </c>
      <c r="K48" s="251">
        <f>+T.3!G21</f>
        <v>0.9</v>
      </c>
      <c r="L48" s="238">
        <v>-40</v>
      </c>
      <c r="M48" s="244">
        <f>+T.3!H21</f>
        <v>5</v>
      </c>
      <c r="N48" s="238">
        <v>-28.571428571428569</v>
      </c>
      <c r="O48" s="242" t="s">
        <v>0</v>
      </c>
      <c r="P48" s="242" t="s">
        <v>0</v>
      </c>
      <c r="Q48" s="105">
        <v>2014</v>
      </c>
      <c r="S48">
        <v>5</v>
      </c>
      <c r="T48" s="43">
        <f t="shared" si="11"/>
        <v>-28.571428571428569</v>
      </c>
    </row>
    <row r="49" spans="2:20" ht="20.100000000000001" customHeight="1" x14ac:dyDescent="0.25">
      <c r="B49" s="108">
        <v>2015</v>
      </c>
      <c r="C49" s="236" t="s">
        <v>0</v>
      </c>
      <c r="D49" s="236" t="s">
        <v>0</v>
      </c>
      <c r="E49" s="244">
        <f>+T.3!D25</f>
        <v>3.2910384823129188</v>
      </c>
      <c r="F49" s="238">
        <v>-8.333333333333341</v>
      </c>
      <c r="G49" s="244">
        <f>+T.3!E25</f>
        <v>11.50625587419073</v>
      </c>
      <c r="H49" s="238">
        <v>-1.7094017094017033</v>
      </c>
      <c r="I49" s="236" t="s">
        <v>0</v>
      </c>
      <c r="J49" s="236" t="s">
        <v>0</v>
      </c>
      <c r="K49" s="244">
        <f>+T.3!G25</f>
        <v>0.78726664247409373</v>
      </c>
      <c r="L49" s="238">
        <v>-11.111111111111107</v>
      </c>
      <c r="M49" s="244">
        <f>+T.3!H25</f>
        <v>4.7483513238623312</v>
      </c>
      <c r="N49" s="238">
        <v>-5.9999999999999964</v>
      </c>
      <c r="O49" s="242" t="s">
        <v>0</v>
      </c>
      <c r="P49" s="242" t="s">
        <v>0</v>
      </c>
      <c r="Q49" s="105">
        <v>2015</v>
      </c>
      <c r="S49" s="43">
        <v>4.7</v>
      </c>
      <c r="T49" s="43">
        <f t="shared" si="11"/>
        <v>-5.9999999999999964</v>
      </c>
    </row>
    <row r="50" spans="2:20" ht="20.100000000000001" customHeight="1" x14ac:dyDescent="0.25">
      <c r="B50" s="254" t="s">
        <v>138</v>
      </c>
      <c r="C50" s="236" t="s">
        <v>0</v>
      </c>
      <c r="D50" s="236" t="s">
        <v>0</v>
      </c>
      <c r="E50" s="270"/>
      <c r="F50" s="240">
        <v>13.793103448275859</v>
      </c>
      <c r="G50" s="270"/>
      <c r="H50" s="241">
        <v>-7.2580645161290356</v>
      </c>
      <c r="I50" s="236" t="s">
        <v>0</v>
      </c>
      <c r="J50" s="236" t="s">
        <v>0</v>
      </c>
      <c r="K50" s="270"/>
      <c r="L50" s="241">
        <v>-79.487179487179489</v>
      </c>
      <c r="M50" s="270"/>
      <c r="N50" s="241">
        <v>-32.857142857142854</v>
      </c>
      <c r="O50" s="236" t="s">
        <v>0</v>
      </c>
      <c r="P50" s="236" t="s">
        <v>0</v>
      </c>
      <c r="Q50" s="255" t="s">
        <v>137</v>
      </c>
      <c r="T50" s="43">
        <f>+(S49-S45)/S45*100</f>
        <v>-32.857142857142854</v>
      </c>
    </row>
    <row r="51" spans="2:20" x14ac:dyDescent="0.25">
      <c r="B51" s="247" t="s">
        <v>239</v>
      </c>
      <c r="C51" s="100"/>
      <c r="D51" s="100"/>
      <c r="E51" s="248"/>
      <c r="F51" s="248"/>
      <c r="G51" s="97"/>
      <c r="H51" s="97"/>
      <c r="I51" s="97"/>
      <c r="J51" s="97"/>
      <c r="K51" s="100"/>
      <c r="L51" s="100"/>
      <c r="M51" s="335" t="s">
        <v>345</v>
      </c>
      <c r="N51" s="335"/>
      <c r="O51" s="335"/>
      <c r="P51" s="335"/>
      <c r="Q51" s="335"/>
    </row>
    <row r="52" spans="2:20" ht="20.100000000000001" customHeight="1" x14ac:dyDescent="0.25">
      <c r="B52" s="108">
        <v>2011</v>
      </c>
      <c r="C52" s="236" t="s">
        <v>0</v>
      </c>
      <c r="D52" s="236" t="s">
        <v>0</v>
      </c>
      <c r="E52" s="249">
        <f>+T.3!D63</f>
        <v>5.7</v>
      </c>
      <c r="F52" s="272"/>
      <c r="G52" s="249">
        <f>+T.3!E63</f>
        <v>33.4</v>
      </c>
      <c r="H52" s="272"/>
      <c r="I52" s="236" t="s">
        <v>0</v>
      </c>
      <c r="J52" s="236" t="s">
        <v>0</v>
      </c>
      <c r="K52" s="250">
        <f>+T.3!G63</f>
        <v>8</v>
      </c>
      <c r="L52" s="272"/>
      <c r="M52" s="249">
        <f>+T.3!H63</f>
        <v>8.5</v>
      </c>
      <c r="N52" s="272"/>
      <c r="O52" s="242" t="s">
        <v>0</v>
      </c>
      <c r="P52" s="242" t="s">
        <v>0</v>
      </c>
      <c r="Q52" s="105">
        <v>2011</v>
      </c>
      <c r="S52">
        <v>8.5</v>
      </c>
    </row>
    <row r="53" spans="2:20" ht="20.100000000000001" customHeight="1" x14ac:dyDescent="0.25">
      <c r="B53" s="108">
        <v>2012</v>
      </c>
      <c r="C53" s="236" t="s">
        <v>0</v>
      </c>
      <c r="D53" s="236" t="s">
        <v>0</v>
      </c>
      <c r="E53" s="251">
        <f>+T.3!D67</f>
        <v>7.9</v>
      </c>
      <c r="F53" s="238">
        <v>38.596491228070178</v>
      </c>
      <c r="G53" s="251">
        <f>+T.3!E67</f>
        <v>35.700000000000003</v>
      </c>
      <c r="H53" s="238">
        <v>6.8862275449101924</v>
      </c>
      <c r="I53" s="236" t="s">
        <v>0</v>
      </c>
      <c r="J53" s="236" t="s">
        <v>0</v>
      </c>
      <c r="K53" s="251">
        <f>+T.3!G67</f>
        <v>6.4</v>
      </c>
      <c r="L53" s="238">
        <v>-19.999999999999996</v>
      </c>
      <c r="M53" s="251">
        <f>+T.3!H67</f>
        <v>8.5</v>
      </c>
      <c r="N53" s="238">
        <v>0</v>
      </c>
      <c r="O53" s="242" t="s">
        <v>0</v>
      </c>
      <c r="P53" s="242" t="s">
        <v>0</v>
      </c>
      <c r="Q53" s="105">
        <v>2012</v>
      </c>
      <c r="S53">
        <v>8.5</v>
      </c>
      <c r="T53" s="43">
        <f>+(S53-S52)/S52*100</f>
        <v>0</v>
      </c>
    </row>
    <row r="54" spans="2:20" ht="20.100000000000001" customHeight="1" x14ac:dyDescent="0.25">
      <c r="B54" s="108">
        <v>2013</v>
      </c>
      <c r="C54" s="236" t="s">
        <v>0</v>
      </c>
      <c r="D54" s="236" t="s">
        <v>0</v>
      </c>
      <c r="E54" s="251">
        <f>+T.3!D71</f>
        <v>10.7</v>
      </c>
      <c r="F54" s="238">
        <v>35.443037974683527</v>
      </c>
      <c r="G54" s="251">
        <f>+T.3!E71</f>
        <v>33.200000000000003</v>
      </c>
      <c r="H54" s="238">
        <v>-7.0028011204481793</v>
      </c>
      <c r="I54" s="236" t="s">
        <v>0</v>
      </c>
      <c r="J54" s="236" t="s">
        <v>0</v>
      </c>
      <c r="K54" s="251">
        <f>+T.3!G71</f>
        <v>3.3</v>
      </c>
      <c r="L54" s="238">
        <v>-48.437500000000007</v>
      </c>
      <c r="M54" s="251">
        <f>+T.3!H71</f>
        <v>8.5</v>
      </c>
      <c r="N54" s="238">
        <v>0</v>
      </c>
      <c r="O54" s="242" t="s">
        <v>0</v>
      </c>
      <c r="P54" s="242" t="s">
        <v>0</v>
      </c>
      <c r="Q54" s="105">
        <v>2013</v>
      </c>
      <c r="S54">
        <v>8.5</v>
      </c>
      <c r="T54" s="43">
        <f t="shared" ref="T54:T56" si="12">+(S54-S53)/S53*100</f>
        <v>0</v>
      </c>
    </row>
    <row r="55" spans="2:20" ht="20.100000000000001" customHeight="1" x14ac:dyDescent="0.25">
      <c r="B55" s="108">
        <v>2014</v>
      </c>
      <c r="C55" s="236" t="s">
        <v>0</v>
      </c>
      <c r="D55" s="236" t="s">
        <v>0</v>
      </c>
      <c r="E55" s="251">
        <f>+T.3!D75</f>
        <v>9.3000000000000007</v>
      </c>
      <c r="F55" s="238">
        <v>-13.084112149532698</v>
      </c>
      <c r="G55" s="251">
        <f>+T.3!E75</f>
        <v>32.799999999999997</v>
      </c>
      <c r="H55" s="238">
        <v>-1.2048192771084507</v>
      </c>
      <c r="I55" s="236" t="s">
        <v>0</v>
      </c>
      <c r="J55" s="236" t="s">
        <v>0</v>
      </c>
      <c r="K55" s="251">
        <f>+T.3!G75</f>
        <v>1.8</v>
      </c>
      <c r="L55" s="238">
        <v>-45.454545454545453</v>
      </c>
      <c r="M55" s="251">
        <f>+T.3!H75</f>
        <v>6.4</v>
      </c>
      <c r="N55" s="238">
        <v>-24.70588235294117</v>
      </c>
      <c r="O55" s="242" t="s">
        <v>0</v>
      </c>
      <c r="P55" s="242" t="s">
        <v>0</v>
      </c>
      <c r="Q55" s="105">
        <v>2014</v>
      </c>
      <c r="S55">
        <v>6.4</v>
      </c>
      <c r="T55" s="43">
        <f t="shared" si="12"/>
        <v>-24.70588235294117</v>
      </c>
    </row>
    <row r="56" spans="2:20" ht="20.100000000000001" customHeight="1" x14ac:dyDescent="0.25">
      <c r="B56" s="108">
        <v>2015</v>
      </c>
      <c r="C56" s="236" t="s">
        <v>0</v>
      </c>
      <c r="D56" s="236" t="s">
        <v>0</v>
      </c>
      <c r="E56" s="244">
        <f>+T.3!D79</f>
        <v>8.4233353782939329</v>
      </c>
      <c r="F56" s="238">
        <v>-9.6774193548387117</v>
      </c>
      <c r="G56" s="244">
        <f>+T.3!E79</f>
        <v>33.779555854064711</v>
      </c>
      <c r="H56" s="238">
        <v>3.0487804878048785</v>
      </c>
      <c r="I56" s="236" t="s">
        <v>0</v>
      </c>
      <c r="J56" s="236" t="s">
        <v>0</v>
      </c>
      <c r="K56" s="244">
        <f>+T.3!G79</f>
        <v>1.5207161712383794</v>
      </c>
      <c r="L56" s="238">
        <v>-16.666666666666668</v>
      </c>
      <c r="M56" s="244">
        <f>+T.3!H79</f>
        <v>5.4839764963448543</v>
      </c>
      <c r="N56" s="238">
        <v>-14.062500000000005</v>
      </c>
      <c r="O56" s="242" t="s">
        <v>0</v>
      </c>
      <c r="P56" s="242" t="s">
        <v>0</v>
      </c>
      <c r="Q56" s="105">
        <v>2015</v>
      </c>
      <c r="S56" s="43">
        <v>5.5</v>
      </c>
      <c r="T56" s="43">
        <f t="shared" si="12"/>
        <v>-14.062500000000005</v>
      </c>
    </row>
    <row r="57" spans="2:20" ht="20.100000000000001" customHeight="1" thickBot="1" x14ac:dyDescent="0.3">
      <c r="B57" s="281" t="s">
        <v>138</v>
      </c>
      <c r="C57" s="282" t="s">
        <v>0</v>
      </c>
      <c r="D57" s="282" t="s">
        <v>0</v>
      </c>
      <c r="E57" s="283"/>
      <c r="F57" s="284">
        <v>47.368421052631582</v>
      </c>
      <c r="G57" s="283"/>
      <c r="H57" s="285">
        <v>1.1976047904191574</v>
      </c>
      <c r="I57" s="282" t="s">
        <v>0</v>
      </c>
      <c r="J57" s="282" t="s">
        <v>0</v>
      </c>
      <c r="K57" s="283"/>
      <c r="L57" s="287">
        <v>-81.25</v>
      </c>
      <c r="M57" s="283"/>
      <c r="N57" s="285">
        <v>-35.294117647058826</v>
      </c>
      <c r="O57" s="282" t="s">
        <v>0</v>
      </c>
      <c r="P57" s="282" t="s">
        <v>0</v>
      </c>
      <c r="Q57" s="286" t="s">
        <v>137</v>
      </c>
      <c r="T57" s="43">
        <f>+(S56-S52)/S52*100</f>
        <v>-35.294117647058826</v>
      </c>
    </row>
    <row r="58" spans="2:20" ht="14.25" customHeight="1" x14ac:dyDescent="0.25">
      <c r="B58" s="105"/>
      <c r="C58" s="103"/>
      <c r="D58" s="103"/>
      <c r="E58" s="146"/>
      <c r="F58" s="146"/>
      <c r="G58" s="106"/>
      <c r="H58" s="106"/>
      <c r="I58" s="103"/>
      <c r="J58" s="103"/>
      <c r="K58" s="106"/>
      <c r="L58" s="106"/>
      <c r="M58" s="106"/>
      <c r="N58" s="106"/>
      <c r="O58" s="103"/>
      <c r="P58" s="103"/>
      <c r="Q58" s="107"/>
    </row>
    <row r="59" spans="2:20" s="34" customFormat="1" ht="21" x14ac:dyDescent="0.45">
      <c r="B59" s="337" t="s">
        <v>255</v>
      </c>
      <c r="C59" s="337"/>
      <c r="D59" s="337"/>
      <c r="E59" s="337"/>
      <c r="F59" s="337"/>
      <c r="G59" s="337"/>
      <c r="H59" s="337"/>
      <c r="I59" s="337"/>
      <c r="J59" s="337"/>
      <c r="K59" s="337"/>
      <c r="L59" s="337"/>
      <c r="M59" s="337"/>
      <c r="N59" s="337"/>
      <c r="O59" s="337"/>
      <c r="P59" s="337"/>
      <c r="Q59" s="337"/>
      <c r="R59" s="125"/>
    </row>
    <row r="60" spans="2:20" s="35" customFormat="1" ht="18.75" x14ac:dyDescent="0.3">
      <c r="B60" s="338" t="s">
        <v>256</v>
      </c>
      <c r="C60" s="338"/>
      <c r="D60" s="338"/>
      <c r="E60" s="338"/>
      <c r="F60" s="338"/>
      <c r="G60" s="338"/>
      <c r="H60" s="338"/>
      <c r="I60" s="338"/>
      <c r="J60" s="338"/>
      <c r="K60" s="338"/>
      <c r="L60" s="338"/>
      <c r="M60" s="338"/>
      <c r="N60" s="338"/>
      <c r="O60" s="338"/>
      <c r="P60" s="338"/>
      <c r="Q60" s="338"/>
      <c r="R60" s="37"/>
    </row>
    <row r="61" spans="2:20" x14ac:dyDescent="0.25">
      <c r="B61" s="182"/>
      <c r="C61" s="182"/>
      <c r="D61" s="182"/>
      <c r="E61" s="182"/>
      <c r="F61" s="182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</row>
    <row r="62" spans="2:20" ht="32.25" customHeight="1" x14ac:dyDescent="0.25">
      <c r="B62" s="341" t="s">
        <v>135</v>
      </c>
      <c r="C62" s="344" t="s">
        <v>139</v>
      </c>
      <c r="D62" s="344"/>
      <c r="E62" s="344" t="s">
        <v>140</v>
      </c>
      <c r="F62" s="344"/>
      <c r="G62" s="344" t="s">
        <v>141</v>
      </c>
      <c r="H62" s="344"/>
      <c r="I62" s="344" t="s">
        <v>171</v>
      </c>
      <c r="J62" s="344"/>
      <c r="K62" s="344" t="s">
        <v>142</v>
      </c>
      <c r="L62" s="344"/>
      <c r="M62" s="344" t="s">
        <v>143</v>
      </c>
      <c r="N62" s="344"/>
      <c r="O62" s="345" t="s">
        <v>144</v>
      </c>
      <c r="P62" s="345"/>
      <c r="Q62" s="346" t="s">
        <v>136</v>
      </c>
    </row>
    <row r="63" spans="2:20" ht="20.25" customHeight="1" x14ac:dyDescent="0.25">
      <c r="B63" s="342"/>
      <c r="C63" s="345" t="s">
        <v>13</v>
      </c>
      <c r="D63" s="345"/>
      <c r="E63" s="345" t="s">
        <v>14</v>
      </c>
      <c r="F63" s="345"/>
      <c r="G63" s="345" t="s">
        <v>15</v>
      </c>
      <c r="H63" s="345"/>
      <c r="I63" s="345" t="s">
        <v>16</v>
      </c>
      <c r="J63" s="345"/>
      <c r="K63" s="345" t="s">
        <v>17</v>
      </c>
      <c r="L63" s="345"/>
      <c r="M63" s="345" t="s">
        <v>18</v>
      </c>
      <c r="N63" s="345"/>
      <c r="O63" s="345" t="s">
        <v>19</v>
      </c>
      <c r="P63" s="345"/>
      <c r="Q63" s="347"/>
    </row>
    <row r="64" spans="2:20" ht="9.75" customHeight="1" x14ac:dyDescent="0.25">
      <c r="B64" s="342"/>
      <c r="C64" s="331" t="s">
        <v>274</v>
      </c>
      <c r="D64" s="332" t="s">
        <v>277</v>
      </c>
      <c r="E64" s="331" t="s">
        <v>274</v>
      </c>
      <c r="F64" s="332" t="s">
        <v>277</v>
      </c>
      <c r="G64" s="331" t="s">
        <v>274</v>
      </c>
      <c r="H64" s="332" t="s">
        <v>277</v>
      </c>
      <c r="I64" s="331" t="s">
        <v>274</v>
      </c>
      <c r="J64" s="332" t="s">
        <v>277</v>
      </c>
      <c r="K64" s="331" t="s">
        <v>274</v>
      </c>
      <c r="L64" s="332" t="s">
        <v>277</v>
      </c>
      <c r="M64" s="331" t="s">
        <v>274</v>
      </c>
      <c r="N64" s="332" t="s">
        <v>277</v>
      </c>
      <c r="O64" s="331" t="s">
        <v>274</v>
      </c>
      <c r="P64" s="332" t="s">
        <v>277</v>
      </c>
      <c r="Q64" s="269"/>
    </row>
    <row r="65" spans="2:20" ht="12.75" customHeight="1" x14ac:dyDescent="0.25">
      <c r="B65" s="343"/>
      <c r="C65" s="333" t="s">
        <v>275</v>
      </c>
      <c r="D65" s="334" t="s">
        <v>276</v>
      </c>
      <c r="E65" s="333" t="s">
        <v>275</v>
      </c>
      <c r="F65" s="334" t="s">
        <v>276</v>
      </c>
      <c r="G65" s="333" t="s">
        <v>275</v>
      </c>
      <c r="H65" s="334" t="s">
        <v>276</v>
      </c>
      <c r="I65" s="333" t="s">
        <v>275</v>
      </c>
      <c r="J65" s="334" t="s">
        <v>276</v>
      </c>
      <c r="K65" s="333" t="s">
        <v>275</v>
      </c>
      <c r="L65" s="334" t="s">
        <v>276</v>
      </c>
      <c r="M65" s="333" t="s">
        <v>275</v>
      </c>
      <c r="N65" s="334" t="s">
        <v>276</v>
      </c>
      <c r="O65" s="333" t="s">
        <v>275</v>
      </c>
      <c r="P65" s="334" t="s">
        <v>276</v>
      </c>
      <c r="Q65" s="269"/>
    </row>
    <row r="66" spans="2:20" x14ac:dyDescent="0.25">
      <c r="B66" s="348" t="s">
        <v>240</v>
      </c>
      <c r="C66" s="348"/>
      <c r="D66" s="348"/>
      <c r="E66" s="348"/>
      <c r="F66" s="348"/>
      <c r="G66" s="348"/>
      <c r="H66" s="257"/>
      <c r="I66" s="102"/>
      <c r="J66" s="258"/>
      <c r="K66" s="335" t="s">
        <v>259</v>
      </c>
      <c r="L66" s="335"/>
      <c r="M66" s="335"/>
      <c r="N66" s="335"/>
      <c r="O66" s="335"/>
      <c r="P66" s="335"/>
      <c r="Q66" s="335"/>
      <c r="R66" s="104"/>
    </row>
    <row r="67" spans="2:20" ht="20.100000000000001" customHeight="1" x14ac:dyDescent="0.25">
      <c r="B67" s="108">
        <v>2011</v>
      </c>
      <c r="C67" s="242" t="s">
        <v>0</v>
      </c>
      <c r="D67" s="242" t="s">
        <v>0</v>
      </c>
      <c r="E67" s="244">
        <f>+T.4!D8</f>
        <v>71.06974411179884</v>
      </c>
      <c r="F67" s="272"/>
      <c r="G67" s="244">
        <f>+T.4!E8</f>
        <v>50.097860797654249</v>
      </c>
      <c r="H67" s="272"/>
      <c r="I67" s="244">
        <f>+T.4!F8</f>
        <v>57.664974579557907</v>
      </c>
      <c r="J67" s="272"/>
      <c r="K67" s="244">
        <f>+T.4!G8</f>
        <v>86.249579869020991</v>
      </c>
      <c r="L67" s="272"/>
      <c r="M67" s="244">
        <f>+T.4!H8</f>
        <v>72.389685392283482</v>
      </c>
      <c r="N67" s="272"/>
      <c r="O67" s="242" t="s">
        <v>0</v>
      </c>
      <c r="P67" s="242" t="s">
        <v>0</v>
      </c>
      <c r="Q67" s="105">
        <v>2011</v>
      </c>
      <c r="S67" s="328">
        <v>86.2</v>
      </c>
    </row>
    <row r="68" spans="2:20" ht="20.100000000000001" customHeight="1" x14ac:dyDescent="0.25">
      <c r="B68" s="108">
        <v>2012</v>
      </c>
      <c r="C68" s="242" t="s">
        <v>0</v>
      </c>
      <c r="D68" s="242" t="s">
        <v>0</v>
      </c>
      <c r="E68" s="244">
        <f>+T.4!D12</f>
        <v>71.002049914175274</v>
      </c>
      <c r="F68" s="238">
        <v>-0.14064697609000609</v>
      </c>
      <c r="G68" s="244">
        <f>+T.4!E12</f>
        <v>51.133109309385482</v>
      </c>
      <c r="H68" s="238">
        <v>1.996007984031936</v>
      </c>
      <c r="I68" s="244">
        <f>+T.4!F12</f>
        <v>59.584502690480534</v>
      </c>
      <c r="J68" s="238">
        <v>3.2928942807625621</v>
      </c>
      <c r="K68" s="244">
        <f>+T.4!G12</f>
        <v>86.125821453879396</v>
      </c>
      <c r="L68" s="238">
        <v>-0.11600928074246927</v>
      </c>
      <c r="M68" s="244">
        <f>+T.4!H12</f>
        <v>68.485746648301557</v>
      </c>
      <c r="N68" s="238">
        <v>-5.3867403314917208</v>
      </c>
      <c r="O68" s="242" t="s">
        <v>0</v>
      </c>
      <c r="P68" s="242" t="s">
        <v>0</v>
      </c>
      <c r="Q68" s="105">
        <v>2012</v>
      </c>
      <c r="S68" s="329">
        <v>86.1</v>
      </c>
      <c r="T68" s="43">
        <f>+(S68-S67)/S67*100</f>
        <v>-0.11600928074246927</v>
      </c>
    </row>
    <row r="69" spans="2:20" ht="20.100000000000001" customHeight="1" x14ac:dyDescent="0.25">
      <c r="B69" s="108">
        <v>2013</v>
      </c>
      <c r="C69" s="242" t="s">
        <v>0</v>
      </c>
      <c r="D69" s="242" t="s">
        <v>0</v>
      </c>
      <c r="E69" s="244">
        <f>+T.4!D16</f>
        <v>71.217542566638542</v>
      </c>
      <c r="F69" s="238">
        <v>0.28169014084507443</v>
      </c>
      <c r="G69" s="244">
        <f>+T.4!E16</f>
        <v>50.991349534826306</v>
      </c>
      <c r="H69" s="238">
        <v>-0.19569471624266421</v>
      </c>
      <c r="I69" s="244">
        <f>+T.4!F16</f>
        <v>61.726667874185381</v>
      </c>
      <c r="J69" s="238">
        <v>3.5234899328859086</v>
      </c>
      <c r="K69" s="244">
        <f>+T.4!G16</f>
        <v>86.943603080653048</v>
      </c>
      <c r="L69" s="238">
        <v>0.92915214866435702</v>
      </c>
      <c r="M69" s="244">
        <f>+T.4!H16</f>
        <v>64.773899696452546</v>
      </c>
      <c r="N69" s="238">
        <v>-5.401459854014603</v>
      </c>
      <c r="O69" s="242" t="s">
        <v>0</v>
      </c>
      <c r="P69" s="242" t="s">
        <v>0</v>
      </c>
      <c r="Q69" s="105">
        <v>2013</v>
      </c>
      <c r="S69" s="329">
        <v>86.9</v>
      </c>
      <c r="T69" s="43">
        <f t="shared" ref="T69:T71" si="13">+(S69-S68)/S68*100</f>
        <v>0.92915214866435702</v>
      </c>
    </row>
    <row r="70" spans="2:20" ht="20.100000000000001" customHeight="1" x14ac:dyDescent="0.25">
      <c r="B70" s="108">
        <v>2014</v>
      </c>
      <c r="C70" s="242" t="s">
        <v>0</v>
      </c>
      <c r="D70" s="242" t="s">
        <v>0</v>
      </c>
      <c r="E70" s="244">
        <f>+T.4!D20</f>
        <v>70.307997798990414</v>
      </c>
      <c r="F70" s="238">
        <v>-1.2640449438202326</v>
      </c>
      <c r="G70" s="244">
        <f>+T.4!E20</f>
        <v>50.966553431431038</v>
      </c>
      <c r="H70" s="238">
        <v>0</v>
      </c>
      <c r="I70" s="244">
        <f>+T.4!F20</f>
        <v>61.264588700752576</v>
      </c>
      <c r="J70" s="238">
        <v>-0.64829821717991187</v>
      </c>
      <c r="K70" s="244">
        <f>+T.4!G20</f>
        <v>87.430196411604413</v>
      </c>
      <c r="L70" s="238">
        <v>0.57537399309551207</v>
      </c>
      <c r="M70" s="244">
        <f>+T.4!H20</f>
        <v>69.670618473396758</v>
      </c>
      <c r="N70" s="238">
        <v>7.5617283950617367</v>
      </c>
      <c r="O70" s="242" t="s">
        <v>0</v>
      </c>
      <c r="P70" s="242" t="s">
        <v>0</v>
      </c>
      <c r="Q70" s="105">
        <v>2014</v>
      </c>
      <c r="S70" s="329">
        <v>87.4</v>
      </c>
      <c r="T70" s="43">
        <f t="shared" si="13"/>
        <v>0.57537399309551207</v>
      </c>
    </row>
    <row r="71" spans="2:20" ht="20.100000000000001" customHeight="1" x14ac:dyDescent="0.25">
      <c r="B71" s="108">
        <v>2015</v>
      </c>
      <c r="C71" s="242" t="s">
        <v>0</v>
      </c>
      <c r="D71" s="242" t="s">
        <v>0</v>
      </c>
      <c r="E71" s="244">
        <f>+T.4!D24</f>
        <v>70.928377562634495</v>
      </c>
      <c r="F71" s="238">
        <v>0.85348506401139201</v>
      </c>
      <c r="G71" s="244">
        <f>+T.4!E24</f>
        <v>51.003192002815233</v>
      </c>
      <c r="H71" s="238">
        <v>0</v>
      </c>
      <c r="I71" s="244">
        <f>+T.4!F24</f>
        <v>62.882429569635519</v>
      </c>
      <c r="J71" s="238">
        <v>2.6101141924959244</v>
      </c>
      <c r="K71" s="244">
        <f>+T.4!G24</f>
        <v>88.482625419666007</v>
      </c>
      <c r="L71" s="238">
        <v>1.2585812356979338</v>
      </c>
      <c r="M71" s="244">
        <f>+T.4!H24</f>
        <v>74.468273506512432</v>
      </c>
      <c r="N71" s="238">
        <v>6.8866571018651319</v>
      </c>
      <c r="O71" s="242" t="s">
        <v>0</v>
      </c>
      <c r="P71" s="242" t="s">
        <v>0</v>
      </c>
      <c r="Q71" s="105">
        <v>2015</v>
      </c>
      <c r="S71" s="330">
        <v>88.5</v>
      </c>
      <c r="T71" s="43">
        <f t="shared" si="13"/>
        <v>1.2585812356979338</v>
      </c>
    </row>
    <row r="72" spans="2:20" x14ac:dyDescent="0.25">
      <c r="B72" s="254" t="s">
        <v>138</v>
      </c>
      <c r="C72" s="236" t="s">
        <v>0</v>
      </c>
      <c r="D72" s="236" t="s">
        <v>0</v>
      </c>
      <c r="E72" s="270"/>
      <c r="F72" s="241">
        <v>-0.28129395218001219</v>
      </c>
      <c r="G72" s="270"/>
      <c r="H72" s="241">
        <v>1.7964071856287396</v>
      </c>
      <c r="I72" s="270"/>
      <c r="J72" s="244">
        <v>9.012131715771222</v>
      </c>
      <c r="K72" s="270"/>
      <c r="L72" s="241">
        <v>2.668213457076563</v>
      </c>
      <c r="M72" s="270"/>
      <c r="N72" s="241">
        <v>2.9005524861878373</v>
      </c>
      <c r="O72" s="236" t="s">
        <v>0</v>
      </c>
      <c r="P72" s="236" t="s">
        <v>0</v>
      </c>
      <c r="Q72" s="255" t="s">
        <v>137</v>
      </c>
      <c r="T72" s="43">
        <f>+(S71-S67)/S67*100</f>
        <v>2.668213457076563</v>
      </c>
    </row>
    <row r="73" spans="2:20" ht="15.75" customHeight="1" x14ac:dyDescent="0.25">
      <c r="B73" s="348" t="s">
        <v>241</v>
      </c>
      <c r="C73" s="348"/>
      <c r="D73" s="348"/>
      <c r="E73" s="348"/>
      <c r="F73" s="348"/>
      <c r="G73" s="348"/>
      <c r="H73" s="257"/>
      <c r="I73" s="102"/>
      <c r="J73" s="335" t="s">
        <v>344</v>
      </c>
      <c r="K73" s="335"/>
      <c r="L73" s="335"/>
      <c r="M73" s="335"/>
      <c r="N73" s="335"/>
      <c r="O73" s="335"/>
      <c r="P73" s="335"/>
      <c r="Q73" s="335"/>
    </row>
    <row r="74" spans="2:20" ht="20.100000000000001" customHeight="1" x14ac:dyDescent="0.25">
      <c r="B74" s="108">
        <v>2011</v>
      </c>
      <c r="C74" s="242" t="s">
        <v>0</v>
      </c>
      <c r="D74" s="242" t="s">
        <v>0</v>
      </c>
      <c r="E74" s="244">
        <f>+T.4!D9</f>
        <v>47.798880283149089</v>
      </c>
      <c r="F74" s="272"/>
      <c r="G74" s="244">
        <f>+T.4!E9</f>
        <v>33.007628591111484</v>
      </c>
      <c r="H74" s="272"/>
      <c r="I74" s="244">
        <f>+T.4!F9</f>
        <v>24.779309771260369</v>
      </c>
      <c r="J74" s="272"/>
      <c r="K74" s="244">
        <f>+T.4!G9</f>
        <v>46.792540675214859</v>
      </c>
      <c r="L74" s="272"/>
      <c r="M74" s="244">
        <f>+T.4!H9</f>
        <v>47.27406301814581</v>
      </c>
      <c r="N74" s="272"/>
      <c r="O74" s="242" t="s">
        <v>0</v>
      </c>
      <c r="P74" s="242" t="s">
        <v>0</v>
      </c>
      <c r="Q74" s="105">
        <v>2011</v>
      </c>
      <c r="S74" s="244">
        <v>47.3</v>
      </c>
    </row>
    <row r="75" spans="2:20" ht="20.100000000000001" customHeight="1" x14ac:dyDescent="0.25">
      <c r="B75" s="108">
        <v>2012</v>
      </c>
      <c r="C75" s="242" t="s">
        <v>0</v>
      </c>
      <c r="D75" s="242" t="s">
        <v>0</v>
      </c>
      <c r="E75" s="244">
        <f>+T.4!D13</f>
        <v>46.794948301689175</v>
      </c>
      <c r="F75" s="238">
        <v>-2.0920502092050213</v>
      </c>
      <c r="G75" s="244">
        <f>+T.4!E13</f>
        <v>34.435920722152034</v>
      </c>
      <c r="H75" s="238">
        <v>4.2424242424242378</v>
      </c>
      <c r="I75" s="244">
        <f>+T.4!F13</f>
        <v>24.425157905434773</v>
      </c>
      <c r="J75" s="238">
        <v>-1.6129032258064602</v>
      </c>
      <c r="K75" s="244">
        <f>+T.4!G13</f>
        <v>49.755742020203236</v>
      </c>
      <c r="L75" s="238">
        <v>6.4102564102564115</v>
      </c>
      <c r="M75" s="244">
        <f>+T.4!H13</f>
        <v>45.955554928265457</v>
      </c>
      <c r="N75" s="238">
        <v>-2.7484143763213469</v>
      </c>
      <c r="O75" s="242" t="s">
        <v>0</v>
      </c>
      <c r="P75" s="242" t="s">
        <v>0</v>
      </c>
      <c r="Q75" s="105">
        <v>2012</v>
      </c>
      <c r="S75" s="244">
        <v>46</v>
      </c>
      <c r="T75" s="43">
        <f>+(S75-S74)/S74*100</f>
        <v>-2.7484143763213469</v>
      </c>
    </row>
    <row r="76" spans="2:20" ht="20.100000000000001" customHeight="1" x14ac:dyDescent="0.25">
      <c r="B76" s="108">
        <v>2013</v>
      </c>
      <c r="C76" s="242" t="s">
        <v>0</v>
      </c>
      <c r="D76" s="242" t="s">
        <v>0</v>
      </c>
      <c r="E76" s="244">
        <f>+T.4!D17</f>
        <v>46.310962402379978</v>
      </c>
      <c r="F76" s="238">
        <v>-1.0683760683760684</v>
      </c>
      <c r="G76" s="244">
        <f>+T.4!E17</f>
        <v>35.715834090674889</v>
      </c>
      <c r="H76" s="238">
        <v>3.7790697674418725</v>
      </c>
      <c r="I76" s="244">
        <f>+T.4!F17</f>
        <v>25.412946272129634</v>
      </c>
      <c r="J76" s="238">
        <v>4.0983606557377055</v>
      </c>
      <c r="K76" s="244">
        <f>+T.4!G17</f>
        <v>51.294563957088023</v>
      </c>
      <c r="L76" s="238">
        <v>3.0120481927710845</v>
      </c>
      <c r="M76" s="244">
        <f>+T.4!H17</f>
        <v>44.711423588701372</v>
      </c>
      <c r="N76" s="238">
        <v>-2.826086956521733</v>
      </c>
      <c r="O76" s="242" t="s">
        <v>0</v>
      </c>
      <c r="P76" s="242" t="s">
        <v>0</v>
      </c>
      <c r="Q76" s="105">
        <v>2013</v>
      </c>
      <c r="S76" s="244">
        <v>44.7</v>
      </c>
      <c r="T76" s="43">
        <f t="shared" ref="T76:T78" si="14">+(S76-S75)/S75*100</f>
        <v>-2.826086956521733</v>
      </c>
    </row>
    <row r="77" spans="2:20" ht="20.100000000000001" customHeight="1" x14ac:dyDescent="0.25">
      <c r="B77" s="108">
        <v>2014</v>
      </c>
      <c r="C77" s="242" t="s">
        <v>0</v>
      </c>
      <c r="D77" s="242" t="s">
        <v>0</v>
      </c>
      <c r="E77" s="244">
        <f>+T.4!D21</f>
        <v>46.669260102168934</v>
      </c>
      <c r="F77" s="238">
        <v>0.86393088552917008</v>
      </c>
      <c r="G77" s="244">
        <f>+T.4!E21</f>
        <v>36.369800460844118</v>
      </c>
      <c r="H77" s="238">
        <v>1.9607843137254781</v>
      </c>
      <c r="I77" s="244">
        <f>+T.4!F21</f>
        <v>26.517037490209788</v>
      </c>
      <c r="J77" s="238">
        <v>4.3307086614173285</v>
      </c>
      <c r="K77" s="244">
        <f>+T.4!G21</f>
        <v>51.474572164834917</v>
      </c>
      <c r="L77" s="238">
        <v>0.38986354775829019</v>
      </c>
      <c r="M77" s="244">
        <f>+T.4!H21</f>
        <v>43.422866485712454</v>
      </c>
      <c r="N77" s="238">
        <v>-2.9082774049217095</v>
      </c>
      <c r="O77" s="242" t="s">
        <v>0</v>
      </c>
      <c r="P77" s="242" t="s">
        <v>0</v>
      </c>
      <c r="Q77" s="105">
        <v>2014</v>
      </c>
      <c r="S77" s="244">
        <v>43.4</v>
      </c>
      <c r="T77" s="43">
        <f t="shared" si="14"/>
        <v>-2.9082774049217095</v>
      </c>
    </row>
    <row r="78" spans="2:20" ht="20.100000000000001" customHeight="1" x14ac:dyDescent="0.25">
      <c r="B78" s="108">
        <v>2015</v>
      </c>
      <c r="C78" s="242" t="s">
        <v>0</v>
      </c>
      <c r="D78" s="242" t="s">
        <v>0</v>
      </c>
      <c r="E78" s="244">
        <f>+T.4!D25</f>
        <v>46.424436787099275</v>
      </c>
      <c r="F78" s="238">
        <v>-0.64239828693791057</v>
      </c>
      <c r="G78" s="244">
        <f>+T.4!E25</f>
        <v>35.553511335300549</v>
      </c>
      <c r="H78" s="238">
        <v>-2.19780219780219</v>
      </c>
      <c r="I78" s="244">
        <f>+T.4!F25</f>
        <v>26.418872521583957</v>
      </c>
      <c r="J78" s="238">
        <v>-0.37735849056604309</v>
      </c>
      <c r="K78" s="244">
        <f>+T.4!G25</f>
        <v>51.689765822352697</v>
      </c>
      <c r="L78" s="238">
        <v>0.38834951456311234</v>
      </c>
      <c r="M78" s="244">
        <f>+T.4!H25</f>
        <v>43.780906960231732</v>
      </c>
      <c r="N78" s="238">
        <v>0.92165898617511188</v>
      </c>
      <c r="O78" s="242" t="s">
        <v>0</v>
      </c>
      <c r="P78" s="242" t="s">
        <v>0</v>
      </c>
      <c r="Q78" s="105">
        <v>2015</v>
      </c>
      <c r="S78" s="244">
        <v>43.8</v>
      </c>
      <c r="T78" s="43">
        <f t="shared" si="14"/>
        <v>0.92165898617511188</v>
      </c>
    </row>
    <row r="79" spans="2:20" ht="20.100000000000001" customHeight="1" x14ac:dyDescent="0.25">
      <c r="B79" s="254" t="s">
        <v>138</v>
      </c>
      <c r="C79" s="236" t="s">
        <v>0</v>
      </c>
      <c r="D79" s="236" t="s">
        <v>0</v>
      </c>
      <c r="E79" s="270"/>
      <c r="F79" s="240">
        <v>-2.9288702928870265</v>
      </c>
      <c r="G79" s="270"/>
      <c r="H79" s="241">
        <v>7.8787878787878833</v>
      </c>
      <c r="I79" s="270"/>
      <c r="J79" s="241">
        <v>6.4516129032257981</v>
      </c>
      <c r="K79" s="270"/>
      <c r="L79" s="241">
        <v>10.470085470085483</v>
      </c>
      <c r="M79" s="270"/>
      <c r="N79" s="241">
        <v>-7.3995771670190278</v>
      </c>
      <c r="O79" s="236" t="s">
        <v>0</v>
      </c>
      <c r="P79" s="236" t="s">
        <v>0</v>
      </c>
      <c r="Q79" s="255" t="s">
        <v>137</v>
      </c>
      <c r="T79" s="43">
        <f>+(S78-S74)/S74*100</f>
        <v>-7.3995771670190278</v>
      </c>
    </row>
    <row r="80" spans="2:20" ht="15" customHeight="1" x14ac:dyDescent="0.25">
      <c r="B80" s="348" t="s">
        <v>242</v>
      </c>
      <c r="C80" s="348"/>
      <c r="D80" s="348"/>
      <c r="E80" s="348"/>
      <c r="F80" s="348"/>
      <c r="G80" s="348"/>
      <c r="H80" s="350" t="s">
        <v>343</v>
      </c>
      <c r="I80" s="350"/>
      <c r="J80" s="350"/>
      <c r="K80" s="350"/>
      <c r="L80" s="350"/>
      <c r="M80" s="350"/>
      <c r="N80" s="350"/>
      <c r="O80" s="350"/>
      <c r="P80" s="350"/>
      <c r="Q80" s="350"/>
    </row>
    <row r="81" spans="2:20" ht="20.100000000000001" customHeight="1" x14ac:dyDescent="0.25">
      <c r="B81" s="108">
        <v>2011</v>
      </c>
      <c r="C81" s="242" t="s">
        <v>0</v>
      </c>
      <c r="D81" s="242" t="s">
        <v>0</v>
      </c>
      <c r="E81" s="244">
        <f>+T.7!D63/T.5!D63*100</f>
        <v>32.174354642451306</v>
      </c>
      <c r="F81" s="272"/>
      <c r="G81" s="244">
        <f>+T.7!E63/T.5!E63*100</f>
        <v>9.6117725058097445</v>
      </c>
      <c r="H81" s="272"/>
      <c r="I81" s="244">
        <f>+T.7!F63/T.5!F63*100</f>
        <v>14.981134241427332</v>
      </c>
      <c r="J81" s="272"/>
      <c r="K81" s="244">
        <f>+T.7!G63/T.5!G63*100</f>
        <v>31.36303539800933</v>
      </c>
      <c r="L81" s="272"/>
      <c r="M81" s="244">
        <f>+T.7!H63/T.5!H63*100</f>
        <v>38.962566238771288</v>
      </c>
      <c r="N81" s="272"/>
      <c r="O81" s="242" t="s">
        <v>0</v>
      </c>
      <c r="P81" s="242" t="s">
        <v>0</v>
      </c>
      <c r="Q81" s="105">
        <v>2011</v>
      </c>
      <c r="S81">
        <v>39</v>
      </c>
    </row>
    <row r="82" spans="2:20" ht="20.100000000000001" customHeight="1" x14ac:dyDescent="0.25">
      <c r="B82" s="108">
        <v>2012</v>
      </c>
      <c r="C82" s="242" t="s">
        <v>0</v>
      </c>
      <c r="D82" s="242" t="s">
        <v>0</v>
      </c>
      <c r="E82" s="244">
        <f>+T.7!D67/T.5!D67*100</f>
        <v>29.739473202038258</v>
      </c>
      <c r="F82" s="238">
        <v>-7.763975155279514</v>
      </c>
      <c r="G82" s="244">
        <f>+T.7!E67/T.5!E67*100</f>
        <v>10.109791279458747</v>
      </c>
      <c r="H82" s="238">
        <v>5.2083333333333339</v>
      </c>
      <c r="I82" s="244">
        <f>+T.7!F67/T.5!F67*100</f>
        <v>15.122075294626699</v>
      </c>
      <c r="J82" s="238">
        <v>0.6666666666666643</v>
      </c>
      <c r="K82" s="244">
        <f>+T.7!G67/T.5!G67*100</f>
        <v>32.430613961312027</v>
      </c>
      <c r="L82" s="238">
        <v>3.1847133757961785</v>
      </c>
      <c r="M82" s="244">
        <f>+T.7!H67/T.5!H67*100</f>
        <v>37.875115006803995</v>
      </c>
      <c r="N82" s="238">
        <v>-2.8205128205128238</v>
      </c>
      <c r="O82" s="242" t="s">
        <v>0</v>
      </c>
      <c r="P82" s="242" t="s">
        <v>0</v>
      </c>
      <c r="Q82" s="105">
        <v>2012</v>
      </c>
      <c r="S82">
        <v>37.9</v>
      </c>
      <c r="T82" s="43">
        <f>+(S82-S81)/S81*100</f>
        <v>-2.8205128205128238</v>
      </c>
    </row>
    <row r="83" spans="2:20" ht="20.100000000000001" customHeight="1" x14ac:dyDescent="0.25">
      <c r="B83" s="108">
        <v>2013</v>
      </c>
      <c r="C83" s="242" t="s">
        <v>0</v>
      </c>
      <c r="D83" s="242" t="s">
        <v>0</v>
      </c>
      <c r="E83" s="244">
        <f>+T.7!D71/T.5!D71*100</f>
        <v>28.751988557584252</v>
      </c>
      <c r="F83" s="238">
        <v>-3.0303030303030254</v>
      </c>
      <c r="G83" s="244">
        <f>+T.7!E71/T.5!E71*100</f>
        <v>10.985391065999476</v>
      </c>
      <c r="H83" s="238">
        <v>8.9108910891089153</v>
      </c>
      <c r="I83" s="244">
        <f>+T.7!F71/T.5!F71*100</f>
        <v>15.931658319933698</v>
      </c>
      <c r="J83" s="238">
        <v>5.2980132450331174</v>
      </c>
      <c r="K83" s="244">
        <f>+T.7!G71/T.5!G71*100</f>
        <v>33.585311976200785</v>
      </c>
      <c r="L83" s="238">
        <v>3.7037037037037126</v>
      </c>
      <c r="M83" s="244">
        <f>+T.7!H71/T.5!H71*100</f>
        <v>36.861930294906166</v>
      </c>
      <c r="N83" s="238">
        <v>-2.6385224274406331</v>
      </c>
      <c r="O83" s="242" t="s">
        <v>0</v>
      </c>
      <c r="P83" s="242" t="s">
        <v>0</v>
      </c>
      <c r="Q83" s="105">
        <v>2013</v>
      </c>
      <c r="S83">
        <v>36.9</v>
      </c>
      <c r="T83" s="43">
        <f t="shared" ref="T83:T85" si="15">+(S83-S82)/S82*100</f>
        <v>-2.6385224274406331</v>
      </c>
    </row>
    <row r="84" spans="2:20" ht="20.100000000000001" customHeight="1" x14ac:dyDescent="0.25">
      <c r="B84" s="108">
        <v>2014</v>
      </c>
      <c r="C84" s="242" t="s">
        <v>0</v>
      </c>
      <c r="D84" s="242" t="s">
        <v>0</v>
      </c>
      <c r="E84" s="244">
        <f>+T.7!D75/T.5!D75*100</f>
        <v>29.263599790099704</v>
      </c>
      <c r="F84" s="238">
        <v>1.7361111111111112</v>
      </c>
      <c r="G84" s="244">
        <f>+T.7!E75/T.5!E75*100</f>
        <v>11.85442420964571</v>
      </c>
      <c r="H84" s="238">
        <v>8.1818181818181852</v>
      </c>
      <c r="I84" s="244">
        <f>+T.7!F75/T.5!F75*100</f>
        <v>16.836110313906204</v>
      </c>
      <c r="J84" s="238">
        <v>5.6603773584905683</v>
      </c>
      <c r="K84" s="244">
        <f>+T.7!G75/T.5!G75*100</f>
        <v>34.406449696983024</v>
      </c>
      <c r="L84" s="238">
        <v>2.3809523809523725</v>
      </c>
      <c r="M84" s="244">
        <f>+T.7!H75/T.5!H75*100</f>
        <v>35.200784465087651</v>
      </c>
      <c r="N84" s="238">
        <v>-4.6070460704606928</v>
      </c>
      <c r="O84" s="242" t="s">
        <v>0</v>
      </c>
      <c r="P84" s="242" t="s">
        <v>0</v>
      </c>
      <c r="Q84" s="105">
        <v>2014</v>
      </c>
      <c r="S84">
        <v>35.200000000000003</v>
      </c>
      <c r="T84" s="43">
        <f t="shared" si="15"/>
        <v>-4.6070460704606928</v>
      </c>
    </row>
    <row r="85" spans="2:20" ht="20.100000000000001" customHeight="1" x14ac:dyDescent="0.25">
      <c r="B85" s="108">
        <v>2015</v>
      </c>
      <c r="C85" s="242" t="s">
        <v>0</v>
      </c>
      <c r="D85" s="242" t="s">
        <v>0</v>
      </c>
      <c r="E85" s="244">
        <f>+T.7!D79/T.5!D79*100</f>
        <v>29.544952405501444</v>
      </c>
      <c r="F85" s="238">
        <v>0.68259385665528771</v>
      </c>
      <c r="G85" s="244">
        <f>+T.7!E79/T.5!E79*100</f>
        <v>11.554236526973652</v>
      </c>
      <c r="H85" s="238">
        <v>-2.5210084033613507</v>
      </c>
      <c r="I85" s="244">
        <f>+T.7!F79/T.5!F79*100</f>
        <v>17.114741674330848</v>
      </c>
      <c r="J85" s="238">
        <v>1.7857142857142898</v>
      </c>
      <c r="K85" s="244">
        <f>+T.7!G79/T.5!G79*100</f>
        <v>35.527078502815499</v>
      </c>
      <c r="L85" s="238">
        <v>3.1976744186046555</v>
      </c>
      <c r="M85" s="244">
        <f>+T.4!H79</f>
        <v>37.10508377459891</v>
      </c>
      <c r="N85" s="238">
        <v>5.397727272727268</v>
      </c>
      <c r="O85" s="242" t="s">
        <v>0</v>
      </c>
      <c r="P85" s="242" t="s">
        <v>0</v>
      </c>
      <c r="Q85" s="105">
        <v>2015</v>
      </c>
      <c r="S85" s="43">
        <v>37.1</v>
      </c>
      <c r="T85" s="43">
        <f t="shared" si="15"/>
        <v>5.397727272727268</v>
      </c>
    </row>
    <row r="86" spans="2:20" ht="20.100000000000001" customHeight="1" thickBot="1" x14ac:dyDescent="0.3">
      <c r="B86" s="281" t="s">
        <v>138</v>
      </c>
      <c r="C86" s="282" t="s">
        <v>0</v>
      </c>
      <c r="D86" s="282" t="s">
        <v>0</v>
      </c>
      <c r="E86" s="283"/>
      <c r="F86" s="284">
        <v>-8.3850931677018714</v>
      </c>
      <c r="G86" s="283"/>
      <c r="H86" s="284">
        <v>20.833333333333336</v>
      </c>
      <c r="I86" s="283"/>
      <c r="J86" s="284">
        <v>14.000000000000009</v>
      </c>
      <c r="K86" s="283"/>
      <c r="L86" s="284">
        <v>13.057324840764336</v>
      </c>
      <c r="M86" s="283"/>
      <c r="N86" s="284">
        <v>-4.8717948717948687</v>
      </c>
      <c r="O86" s="282" t="s">
        <v>0</v>
      </c>
      <c r="P86" s="282" t="s">
        <v>0</v>
      </c>
      <c r="Q86" s="286" t="s">
        <v>137</v>
      </c>
      <c r="T86" s="43">
        <f>+(S85-S81)/S81*100</f>
        <v>-4.8717948717948687</v>
      </c>
    </row>
    <row r="87" spans="2:20" x14ac:dyDescent="0.25">
      <c r="B87" s="99"/>
      <c r="C87" s="8"/>
      <c r="D87" s="8"/>
      <c r="E87" s="8"/>
      <c r="F87" s="8"/>
      <c r="G87" s="14"/>
      <c r="H87" s="14"/>
      <c r="I87" s="13"/>
      <c r="J87" s="13"/>
      <c r="K87" s="96"/>
      <c r="L87" s="96"/>
      <c r="M87" s="96"/>
      <c r="N87" s="96"/>
      <c r="O87" s="8"/>
      <c r="P87" s="8"/>
      <c r="Q87" s="99"/>
    </row>
    <row r="88" spans="2:20" s="34" customFormat="1" ht="21" x14ac:dyDescent="0.45">
      <c r="B88" s="337" t="s">
        <v>255</v>
      </c>
      <c r="C88" s="337"/>
      <c r="D88" s="337"/>
      <c r="E88" s="337"/>
      <c r="F88" s="337"/>
      <c r="G88" s="337"/>
      <c r="H88" s="337"/>
      <c r="I88" s="337"/>
      <c r="J88" s="337"/>
      <c r="K88" s="337"/>
      <c r="L88" s="337"/>
      <c r="M88" s="337"/>
      <c r="N88" s="337"/>
      <c r="O88" s="337"/>
      <c r="P88" s="337"/>
      <c r="Q88" s="337"/>
      <c r="R88" s="94"/>
    </row>
    <row r="89" spans="2:20" s="35" customFormat="1" ht="18.75" x14ac:dyDescent="0.3">
      <c r="B89" s="338" t="s">
        <v>256</v>
      </c>
      <c r="C89" s="338"/>
      <c r="D89" s="338"/>
      <c r="E89" s="338"/>
      <c r="F89" s="338"/>
      <c r="G89" s="338"/>
      <c r="H89" s="338"/>
      <c r="I89" s="338"/>
      <c r="J89" s="338"/>
      <c r="K89" s="338"/>
      <c r="L89" s="338"/>
      <c r="M89" s="338"/>
      <c r="N89" s="338"/>
      <c r="O89" s="338"/>
      <c r="P89" s="338"/>
      <c r="Q89" s="338"/>
      <c r="R89" s="37"/>
    </row>
    <row r="90" spans="2:20" x14ac:dyDescent="0.25">
      <c r="B90" s="182"/>
      <c r="C90" s="182"/>
      <c r="D90" s="182"/>
      <c r="E90" s="182"/>
      <c r="F90" s="182"/>
      <c r="G90" s="182"/>
      <c r="H90" s="182"/>
      <c r="I90" s="182"/>
      <c r="J90" s="182"/>
      <c r="K90" s="182"/>
      <c r="L90" s="182"/>
      <c r="M90" s="182"/>
      <c r="N90" s="182"/>
      <c r="O90" s="182"/>
      <c r="P90" s="182"/>
      <c r="Q90" s="182"/>
    </row>
    <row r="91" spans="2:20" ht="32.25" customHeight="1" x14ac:dyDescent="0.25">
      <c r="B91" s="341" t="s">
        <v>135</v>
      </c>
      <c r="C91" s="344" t="s">
        <v>139</v>
      </c>
      <c r="D91" s="344"/>
      <c r="E91" s="344" t="s">
        <v>140</v>
      </c>
      <c r="F91" s="344"/>
      <c r="G91" s="344" t="s">
        <v>141</v>
      </c>
      <c r="H91" s="344"/>
      <c r="I91" s="344" t="s">
        <v>171</v>
      </c>
      <c r="J91" s="344"/>
      <c r="K91" s="344" t="s">
        <v>142</v>
      </c>
      <c r="L91" s="344"/>
      <c r="M91" s="344" t="s">
        <v>143</v>
      </c>
      <c r="N91" s="344"/>
      <c r="O91" s="345" t="s">
        <v>144</v>
      </c>
      <c r="P91" s="345"/>
      <c r="Q91" s="346" t="s">
        <v>136</v>
      </c>
    </row>
    <row r="92" spans="2:20" ht="20.25" customHeight="1" x14ac:dyDescent="0.25">
      <c r="B92" s="342"/>
      <c r="C92" s="345" t="s">
        <v>13</v>
      </c>
      <c r="D92" s="345"/>
      <c r="E92" s="345" t="s">
        <v>14</v>
      </c>
      <c r="F92" s="345"/>
      <c r="G92" s="345" t="s">
        <v>15</v>
      </c>
      <c r="H92" s="345"/>
      <c r="I92" s="345" t="s">
        <v>16</v>
      </c>
      <c r="J92" s="345"/>
      <c r="K92" s="345" t="s">
        <v>17</v>
      </c>
      <c r="L92" s="345"/>
      <c r="M92" s="345" t="s">
        <v>18</v>
      </c>
      <c r="N92" s="345"/>
      <c r="O92" s="345" t="s">
        <v>19</v>
      </c>
      <c r="P92" s="345"/>
      <c r="Q92" s="347"/>
    </row>
    <row r="93" spans="2:20" ht="12" customHeight="1" x14ac:dyDescent="0.25">
      <c r="B93" s="342"/>
      <c r="C93" s="331" t="s">
        <v>274</v>
      </c>
      <c r="D93" s="332" t="s">
        <v>277</v>
      </c>
      <c r="E93" s="331" t="s">
        <v>274</v>
      </c>
      <c r="F93" s="332" t="s">
        <v>277</v>
      </c>
      <c r="G93" s="331" t="s">
        <v>274</v>
      </c>
      <c r="H93" s="332" t="s">
        <v>277</v>
      </c>
      <c r="I93" s="331" t="s">
        <v>274</v>
      </c>
      <c r="J93" s="332" t="s">
        <v>277</v>
      </c>
      <c r="K93" s="331" t="s">
        <v>274</v>
      </c>
      <c r="L93" s="332" t="s">
        <v>277</v>
      </c>
      <c r="M93" s="331" t="s">
        <v>274</v>
      </c>
      <c r="N93" s="332" t="s">
        <v>277</v>
      </c>
      <c r="O93" s="331" t="s">
        <v>274</v>
      </c>
      <c r="P93" s="332" t="s">
        <v>277</v>
      </c>
      <c r="Q93" s="269"/>
    </row>
    <row r="94" spans="2:20" ht="13.5" customHeight="1" x14ac:dyDescent="0.25">
      <c r="B94" s="343"/>
      <c r="C94" s="333" t="s">
        <v>275</v>
      </c>
      <c r="D94" s="334" t="s">
        <v>276</v>
      </c>
      <c r="E94" s="333" t="s">
        <v>275</v>
      </c>
      <c r="F94" s="334" t="s">
        <v>276</v>
      </c>
      <c r="G94" s="333" t="s">
        <v>275</v>
      </c>
      <c r="H94" s="334" t="s">
        <v>276</v>
      </c>
      <c r="I94" s="333" t="s">
        <v>275</v>
      </c>
      <c r="J94" s="334" t="s">
        <v>276</v>
      </c>
      <c r="K94" s="333" t="s">
        <v>275</v>
      </c>
      <c r="L94" s="334" t="s">
        <v>276</v>
      </c>
      <c r="M94" s="333" t="s">
        <v>275</v>
      </c>
      <c r="N94" s="334" t="s">
        <v>276</v>
      </c>
      <c r="O94" s="333" t="s">
        <v>275</v>
      </c>
      <c r="P94" s="334" t="s">
        <v>276</v>
      </c>
      <c r="Q94" s="269"/>
    </row>
    <row r="95" spans="2:20" x14ac:dyDescent="0.25">
      <c r="B95" s="247" t="s">
        <v>245</v>
      </c>
      <c r="C95" s="97"/>
      <c r="D95" s="97"/>
      <c r="E95" s="252"/>
      <c r="F95" s="257"/>
      <c r="G95" s="102"/>
      <c r="H95" s="258"/>
      <c r="I95" s="102"/>
      <c r="J95" s="258"/>
      <c r="K95" s="102"/>
      <c r="L95" s="258"/>
      <c r="M95" s="336" t="s">
        <v>261</v>
      </c>
      <c r="N95" s="336"/>
      <c r="O95" s="336"/>
      <c r="P95" s="336"/>
      <c r="Q95" s="336"/>
    </row>
    <row r="96" spans="2:20" ht="20.100000000000001" customHeight="1" x14ac:dyDescent="0.25">
      <c r="B96" s="108">
        <v>2011</v>
      </c>
      <c r="C96" s="242" t="s">
        <v>0</v>
      </c>
      <c r="D96" s="242" t="s">
        <v>0</v>
      </c>
      <c r="E96" s="253">
        <f>+T.5!D8/1000</f>
        <v>944.98299999999995</v>
      </c>
      <c r="F96" s="272"/>
      <c r="G96" s="253">
        <f>+T.5!E8/1000</f>
        <v>19832.252</v>
      </c>
      <c r="H96" s="272"/>
      <c r="I96" s="253">
        <f>+T.5!F8/1000</f>
        <v>2555.2269999999999</v>
      </c>
      <c r="J96" s="272"/>
      <c r="K96" s="253">
        <f>+T.5!G8/1000</f>
        <v>1472.7550000000001</v>
      </c>
      <c r="L96" s="272"/>
      <c r="M96" s="253">
        <f>+T.5!H8/1000</f>
        <v>2397.1439999999998</v>
      </c>
      <c r="N96" s="272"/>
      <c r="O96" s="242" t="s">
        <v>0</v>
      </c>
      <c r="P96" s="242" t="s">
        <v>0</v>
      </c>
      <c r="Q96" s="105">
        <v>2011</v>
      </c>
      <c r="S96">
        <v>2397.1</v>
      </c>
    </row>
    <row r="97" spans="2:20" ht="20.100000000000001" customHeight="1" x14ac:dyDescent="0.25">
      <c r="B97" s="108">
        <v>2012</v>
      </c>
      <c r="C97" s="242" t="s">
        <v>0</v>
      </c>
      <c r="D97" s="242" t="s">
        <v>0</v>
      </c>
      <c r="E97" s="253">
        <f>+T.5!D12/1000</f>
        <v>971.74800000000005</v>
      </c>
      <c r="F97" s="238">
        <v>2.82539682539683</v>
      </c>
      <c r="G97" s="253">
        <f>+T.5!E12/1000</f>
        <v>20320.149000000001</v>
      </c>
      <c r="H97" s="238">
        <v>2.459623946793863</v>
      </c>
      <c r="I97" s="253">
        <f>+T.5!F12/1000</f>
        <v>2823.8449999999998</v>
      </c>
      <c r="J97" s="238">
        <v>10.511897307451488</v>
      </c>
      <c r="K97" s="253">
        <f>+T.5!G12/1000</f>
        <v>1556.539</v>
      </c>
      <c r="L97" s="238">
        <v>5.6830526887561144</v>
      </c>
      <c r="M97" s="253">
        <f>+T.5!H12/1000</f>
        <v>2533.79</v>
      </c>
      <c r="N97" s="238">
        <v>5.7027241249843676</v>
      </c>
      <c r="O97" s="242" t="s">
        <v>0</v>
      </c>
      <c r="P97" s="242" t="s">
        <v>0</v>
      </c>
      <c r="Q97" s="105">
        <v>2012</v>
      </c>
      <c r="S97">
        <v>2533.8000000000002</v>
      </c>
      <c r="T97" s="43">
        <f>+(S97-S96)/S96*100</f>
        <v>5.7027241249843676</v>
      </c>
    </row>
    <row r="98" spans="2:20" ht="20.100000000000001" customHeight="1" x14ac:dyDescent="0.25">
      <c r="B98" s="108">
        <v>2013</v>
      </c>
      <c r="C98" s="242" t="s">
        <v>0</v>
      </c>
      <c r="D98" s="242" t="s">
        <v>0</v>
      </c>
      <c r="E98" s="253">
        <f>+T.5!D16/1000</f>
        <v>1009.476</v>
      </c>
      <c r="F98" s="238">
        <v>3.8900895338067261</v>
      </c>
      <c r="G98" s="253">
        <f>+T.5!E16/1000</f>
        <v>21041.064999999999</v>
      </c>
      <c r="H98" s="238">
        <v>3.5482108847889529</v>
      </c>
      <c r="I98" s="253">
        <f>+T.5!F16/1000</f>
        <v>3019.9670000000001</v>
      </c>
      <c r="J98" s="238">
        <v>6.9480841419363903</v>
      </c>
      <c r="K98" s="253">
        <f>+T.5!G16/1000</f>
        <v>1770.2739999999999</v>
      </c>
      <c r="L98" s="238">
        <v>13.735946032765817</v>
      </c>
      <c r="M98" s="253">
        <f>+T.5!H16/1000</f>
        <v>2678.9879999999998</v>
      </c>
      <c r="N98" s="238">
        <v>5.7305233246507141</v>
      </c>
      <c r="O98" s="242" t="s">
        <v>0</v>
      </c>
      <c r="P98" s="242" t="s">
        <v>0</v>
      </c>
      <c r="Q98" s="105">
        <v>2013</v>
      </c>
      <c r="S98">
        <v>2679</v>
      </c>
      <c r="T98" s="43">
        <f t="shared" ref="T98:T100" si="16">+(S98-S97)/S97*100</f>
        <v>5.7305233246507141</v>
      </c>
    </row>
    <row r="99" spans="2:20" ht="20.100000000000001" customHeight="1" x14ac:dyDescent="0.25">
      <c r="B99" s="108">
        <v>2014</v>
      </c>
      <c r="C99" s="242" t="s">
        <v>0</v>
      </c>
      <c r="D99" s="242" t="s">
        <v>0</v>
      </c>
      <c r="E99" s="253">
        <f>+T.5!D20/1000</f>
        <v>1044.9749999999999</v>
      </c>
      <c r="F99" s="238">
        <v>3.5165923724616146</v>
      </c>
      <c r="G99" s="253">
        <f>+T.5!E20/1000</f>
        <v>21715.561000000002</v>
      </c>
      <c r="H99" s="238">
        <v>3.2056308843168848</v>
      </c>
      <c r="I99" s="253">
        <f>+T.5!F20/1000</f>
        <v>3168.0340000000001</v>
      </c>
      <c r="J99" s="238">
        <v>4.9006622516556293</v>
      </c>
      <c r="K99" s="253">
        <f>+T.5!G20/1000</f>
        <v>1929.163</v>
      </c>
      <c r="L99" s="238">
        <v>8.9758797943851381</v>
      </c>
      <c r="M99" s="253">
        <f>+T.5!H20/1000</f>
        <v>2833.9780000000001</v>
      </c>
      <c r="N99" s="238">
        <v>5.7857409481149684</v>
      </c>
      <c r="O99" s="242" t="s">
        <v>0</v>
      </c>
      <c r="P99" s="242" t="s">
        <v>0</v>
      </c>
      <c r="Q99" s="105">
        <v>2014</v>
      </c>
      <c r="S99">
        <v>2834</v>
      </c>
      <c r="T99" s="43">
        <f t="shared" si="16"/>
        <v>5.7857409481149684</v>
      </c>
    </row>
    <row r="100" spans="2:20" ht="20.100000000000001" customHeight="1" x14ac:dyDescent="0.25">
      <c r="B100" s="108">
        <v>2015</v>
      </c>
      <c r="C100" s="242" t="s">
        <v>0</v>
      </c>
      <c r="D100" s="242" t="s">
        <v>0</v>
      </c>
      <c r="E100" s="253">
        <f>+T.5!D24/1000</f>
        <v>1085.0650000000001</v>
      </c>
      <c r="F100" s="238">
        <v>3.8373205741626704</v>
      </c>
      <c r="G100" s="253">
        <f>+T.5!E24/1000</f>
        <v>22517.524000000001</v>
      </c>
      <c r="H100" s="238">
        <v>3.6927370185488839</v>
      </c>
      <c r="I100" s="253">
        <f>+T.5!F24/1000</f>
        <v>3341.5630000000001</v>
      </c>
      <c r="J100" s="238">
        <v>5.4797979797979766</v>
      </c>
      <c r="K100" s="253">
        <f>+T.5!G24/1000</f>
        <v>2207.7080000000001</v>
      </c>
      <c r="L100" s="238">
        <v>14.436035662450744</v>
      </c>
      <c r="M100" s="253">
        <f>+T.5!H24/1000</f>
        <v>3252.471</v>
      </c>
      <c r="N100" s="238">
        <v>14.767113620324629</v>
      </c>
      <c r="O100" s="242" t="s">
        <v>0</v>
      </c>
      <c r="P100" s="242" t="s">
        <v>0</v>
      </c>
      <c r="Q100" s="105">
        <v>2015</v>
      </c>
      <c r="S100" s="43">
        <v>3252.5</v>
      </c>
      <c r="T100" s="43">
        <f t="shared" si="16"/>
        <v>14.767113620324629</v>
      </c>
    </row>
    <row r="101" spans="2:20" ht="20.100000000000001" customHeight="1" x14ac:dyDescent="0.25">
      <c r="B101" s="254" t="s">
        <v>138</v>
      </c>
      <c r="C101" s="242" t="s">
        <v>0</v>
      </c>
      <c r="D101" s="236" t="s">
        <v>0</v>
      </c>
      <c r="E101" s="270"/>
      <c r="F101" s="240">
        <v>14.825396825396817</v>
      </c>
      <c r="G101" s="270"/>
      <c r="H101" s="241">
        <v>13.539528950247831</v>
      </c>
      <c r="I101" s="270"/>
      <c r="J101" s="240">
        <v>30.776455854727619</v>
      </c>
      <c r="K101" s="270"/>
      <c r="L101" s="241">
        <v>49.898153177620856</v>
      </c>
      <c r="M101" s="270"/>
      <c r="N101" s="241">
        <v>35.684785782820917</v>
      </c>
      <c r="O101" s="236" t="s">
        <v>0</v>
      </c>
      <c r="P101" s="236" t="s">
        <v>0</v>
      </c>
      <c r="Q101" s="255" t="s">
        <v>137</v>
      </c>
      <c r="T101" s="43">
        <f>+(S100-S96)/S96*100</f>
        <v>35.684785782820917</v>
      </c>
    </row>
    <row r="102" spans="2:20" x14ac:dyDescent="0.25">
      <c r="B102" s="247" t="s">
        <v>246</v>
      </c>
      <c r="C102" s="97"/>
      <c r="D102" s="97"/>
      <c r="E102" s="97"/>
      <c r="F102" s="97"/>
      <c r="G102" s="98"/>
      <c r="H102" s="98"/>
      <c r="I102" s="97"/>
      <c r="J102" s="97"/>
      <c r="K102" s="97"/>
      <c r="L102" s="97"/>
      <c r="M102" s="336" t="s">
        <v>262</v>
      </c>
      <c r="N102" s="336"/>
      <c r="O102" s="336"/>
      <c r="P102" s="336"/>
      <c r="Q102" s="336"/>
    </row>
    <row r="103" spans="2:20" ht="20.100000000000001" customHeight="1" x14ac:dyDescent="0.25">
      <c r="B103" s="108">
        <v>2011</v>
      </c>
      <c r="C103" s="242" t="s">
        <v>0</v>
      </c>
      <c r="D103" s="242" t="s">
        <v>0</v>
      </c>
      <c r="E103" s="253">
        <f>+T.5!D9/1000</f>
        <v>400.637</v>
      </c>
      <c r="F103" s="272"/>
      <c r="G103" s="253">
        <f>+T.5!E9/1000</f>
        <v>12551.859</v>
      </c>
      <c r="H103" s="272"/>
      <c r="I103" s="253">
        <f>+T.5!F9/1000</f>
        <v>1346.684</v>
      </c>
      <c r="J103" s="272"/>
      <c r="K103" s="253">
        <f>+T.5!G9/1000</f>
        <v>158.94200000000001</v>
      </c>
      <c r="L103" s="272"/>
      <c r="M103" s="253">
        <f>+T.5!H9/1000</f>
        <v>688.75400000000002</v>
      </c>
      <c r="N103" s="272"/>
      <c r="O103" s="242" t="s">
        <v>0</v>
      </c>
      <c r="P103" s="242" t="s">
        <v>0</v>
      </c>
      <c r="Q103" s="105">
        <v>2011</v>
      </c>
      <c r="S103">
        <v>688.8</v>
      </c>
    </row>
    <row r="104" spans="2:20" ht="20.100000000000001" customHeight="1" x14ac:dyDescent="0.25">
      <c r="B104" s="108">
        <v>2012</v>
      </c>
      <c r="C104" s="242" t="s">
        <v>0</v>
      </c>
      <c r="D104" s="242" t="s">
        <v>0</v>
      </c>
      <c r="E104" s="253">
        <f>+T.5!D13/1000</f>
        <v>410.55500000000001</v>
      </c>
      <c r="F104" s="238">
        <v>2.4962556165751373</v>
      </c>
      <c r="G104" s="253">
        <f>+T.5!E13/1000</f>
        <v>12769.721</v>
      </c>
      <c r="H104" s="238">
        <v>1.7351954684151492</v>
      </c>
      <c r="I104" s="253">
        <f>+T.5!F13/1000</f>
        <v>1387.3810000000001</v>
      </c>
      <c r="J104" s="238">
        <v>3.0222024207321634</v>
      </c>
      <c r="K104" s="253">
        <f>+T.5!G13/1000</f>
        <v>166.01300000000001</v>
      </c>
      <c r="L104" s="238">
        <v>4.4682190056639355</v>
      </c>
      <c r="M104" s="253">
        <f>+T.5!H13/1000</f>
        <v>708.51499999999999</v>
      </c>
      <c r="N104" s="238">
        <v>2.86004645760744</v>
      </c>
      <c r="O104" s="242" t="s">
        <v>0</v>
      </c>
      <c r="P104" s="242" t="s">
        <v>0</v>
      </c>
      <c r="Q104" s="105">
        <v>2012</v>
      </c>
      <c r="S104">
        <v>708.5</v>
      </c>
      <c r="T104" s="43">
        <f>+(S104-S103)/S103*100</f>
        <v>2.86004645760744</v>
      </c>
    </row>
    <row r="105" spans="2:20" ht="20.100000000000001" customHeight="1" x14ac:dyDescent="0.25">
      <c r="B105" s="108">
        <v>2013</v>
      </c>
      <c r="C105" s="242" t="s">
        <v>0</v>
      </c>
      <c r="D105" s="242" t="s">
        <v>0</v>
      </c>
      <c r="E105" s="253">
        <f>+T.5!D17/1000</f>
        <v>417.81900000000002</v>
      </c>
      <c r="F105" s="238">
        <v>1.7535314174378929</v>
      </c>
      <c r="G105" s="253">
        <f>+T.5!E17/1000</f>
        <v>13207.383</v>
      </c>
      <c r="H105" s="238">
        <v>3.4276451287030931</v>
      </c>
      <c r="I105" s="253">
        <f>+T.5!F17/1000</f>
        <v>1426.82</v>
      </c>
      <c r="J105" s="238">
        <v>2.8398443131036371</v>
      </c>
      <c r="K105" s="253">
        <f>+T.5!G17/1000</f>
        <v>177.666</v>
      </c>
      <c r="L105" s="238">
        <v>7.04819277108433</v>
      </c>
      <c r="M105" s="253">
        <f>+T.5!H17/1000</f>
        <v>728.23</v>
      </c>
      <c r="N105" s="238">
        <v>2.7805222300635211</v>
      </c>
      <c r="O105" s="242" t="s">
        <v>0</v>
      </c>
      <c r="P105" s="242" t="s">
        <v>0</v>
      </c>
      <c r="Q105" s="105">
        <v>2013</v>
      </c>
      <c r="S105">
        <v>728.2</v>
      </c>
      <c r="T105" s="43">
        <f t="shared" ref="T105:T107" si="17">+(S105-S104)/S104*100</f>
        <v>2.7805222300635211</v>
      </c>
    </row>
    <row r="106" spans="2:20" ht="20.100000000000001" customHeight="1" x14ac:dyDescent="0.25">
      <c r="B106" s="108">
        <v>2014</v>
      </c>
      <c r="C106" s="242" t="s">
        <v>0</v>
      </c>
      <c r="D106" s="242" t="s">
        <v>0</v>
      </c>
      <c r="E106" s="253">
        <f>+T.5!D21/1000</f>
        <v>429.28899999999999</v>
      </c>
      <c r="F106" s="238">
        <v>2.752513164193394</v>
      </c>
      <c r="G106" s="253">
        <f>+T.5!E21/1000</f>
        <v>13544.71</v>
      </c>
      <c r="H106" s="238">
        <v>2.5538713145660847</v>
      </c>
      <c r="I106" s="253">
        <f>+T.5!F21/1000</f>
        <v>1487.4549999999999</v>
      </c>
      <c r="J106" s="238">
        <v>4.2542753013737071</v>
      </c>
      <c r="K106" s="253">
        <f>+T.5!G21/1000</f>
        <v>181.61199999999999</v>
      </c>
      <c r="L106" s="238">
        <v>2.1947101857062496</v>
      </c>
      <c r="M106" s="253">
        <f>+T.5!H21/1000</f>
        <v>748.62400000000002</v>
      </c>
      <c r="N106" s="238">
        <v>2.8014281790716802</v>
      </c>
      <c r="O106" s="242" t="s">
        <v>0</v>
      </c>
      <c r="P106" s="242" t="s">
        <v>0</v>
      </c>
      <c r="Q106" s="105">
        <v>2014</v>
      </c>
      <c r="S106">
        <v>748.6</v>
      </c>
      <c r="T106" s="43">
        <f t="shared" si="17"/>
        <v>2.8014281790716802</v>
      </c>
    </row>
    <row r="107" spans="2:20" ht="20.100000000000001" customHeight="1" x14ac:dyDescent="0.25">
      <c r="B107" s="108">
        <v>2015</v>
      </c>
      <c r="C107" s="242" t="s">
        <v>0</v>
      </c>
      <c r="D107" s="242" t="s">
        <v>0</v>
      </c>
      <c r="E107" s="253">
        <f>+T.5!D25/1000</f>
        <v>439.66500000000002</v>
      </c>
      <c r="F107" s="238">
        <v>2.422548334498015</v>
      </c>
      <c r="G107" s="253">
        <f>+T.5!E25/1000</f>
        <v>13996.1</v>
      </c>
      <c r="H107" s="238">
        <v>3.3326688667892208</v>
      </c>
      <c r="I107" s="253">
        <f>+T.5!F25/1000</f>
        <v>1527.6389999999999</v>
      </c>
      <c r="J107" s="238">
        <v>2.6957983193277251</v>
      </c>
      <c r="K107" s="253">
        <f>+T.5!G25/1000</f>
        <v>190.411</v>
      </c>
      <c r="L107" s="238">
        <v>4.8458149779735749</v>
      </c>
      <c r="M107" s="253">
        <f>+T.5!H25/1000</f>
        <v>795.73500000000001</v>
      </c>
      <c r="N107" s="238">
        <v>6.2917445899011524</v>
      </c>
      <c r="O107" s="242" t="s">
        <v>0</v>
      </c>
      <c r="P107" s="242" t="s">
        <v>0</v>
      </c>
      <c r="Q107" s="105">
        <v>2015</v>
      </c>
      <c r="S107" s="43">
        <v>795.7</v>
      </c>
      <c r="T107" s="43">
        <f t="shared" si="17"/>
        <v>6.2917445899011524</v>
      </c>
    </row>
    <row r="108" spans="2:20" ht="20.100000000000001" customHeight="1" x14ac:dyDescent="0.25">
      <c r="B108" s="254" t="s">
        <v>138</v>
      </c>
      <c r="C108" s="236" t="s">
        <v>0</v>
      </c>
      <c r="D108" s="236" t="s">
        <v>0</v>
      </c>
      <c r="E108" s="270"/>
      <c r="F108" s="241">
        <v>9.7603594608087771</v>
      </c>
      <c r="G108" s="270"/>
      <c r="H108" s="241">
        <v>11.505827802962107</v>
      </c>
      <c r="I108" s="270"/>
      <c r="J108" s="241">
        <v>13.432835820895511</v>
      </c>
      <c r="K108" s="270"/>
      <c r="L108" s="241">
        <v>19.823788546255507</v>
      </c>
      <c r="M108" s="270"/>
      <c r="N108" s="241">
        <v>15.519744483159132</v>
      </c>
      <c r="O108" s="236" t="s">
        <v>0</v>
      </c>
      <c r="P108" s="236" t="s">
        <v>0</v>
      </c>
      <c r="Q108" s="255" t="s">
        <v>137</v>
      </c>
      <c r="T108" s="43">
        <f>+(S107-S103)/S103*100</f>
        <v>15.519744483159132</v>
      </c>
    </row>
    <row r="109" spans="2:20" ht="15" customHeight="1" x14ac:dyDescent="0.25">
      <c r="B109" s="339" t="s">
        <v>247</v>
      </c>
      <c r="C109" s="339"/>
      <c r="D109" s="339"/>
      <c r="E109" s="339"/>
      <c r="F109" s="339"/>
      <c r="G109" s="339"/>
      <c r="H109" s="339"/>
      <c r="I109" s="339"/>
      <c r="J109" s="340" t="s">
        <v>349</v>
      </c>
      <c r="K109" s="340"/>
      <c r="L109" s="340"/>
      <c r="M109" s="340"/>
      <c r="N109" s="340"/>
      <c r="O109" s="340"/>
      <c r="P109" s="340"/>
      <c r="Q109" s="340"/>
    </row>
    <row r="110" spans="2:20" ht="20.100000000000001" customHeight="1" x14ac:dyDescent="0.25">
      <c r="B110" s="108">
        <v>2011</v>
      </c>
      <c r="C110" s="242" t="s">
        <v>0</v>
      </c>
      <c r="D110" s="242" t="s">
        <v>0</v>
      </c>
      <c r="E110" s="253">
        <f>+T.5!D63/T.5!D9*100</f>
        <v>49.641445997249377</v>
      </c>
      <c r="F110" s="272"/>
      <c r="G110" s="253">
        <f>+T.5!E63/T.5!E9*100</f>
        <v>50.097304311656146</v>
      </c>
      <c r="H110" s="272"/>
      <c r="I110" s="253">
        <f>+T.5!F63/T.5!F9*100</f>
        <v>49.161198915261487</v>
      </c>
      <c r="J110" s="272"/>
      <c r="K110" s="253">
        <f>+T.5!G63/T.5!G9*100</f>
        <v>50.442299706811291</v>
      </c>
      <c r="L110" s="272"/>
      <c r="M110" s="253">
        <f>+T.5!H63/T.5!H9*100</f>
        <v>51.236000081306244</v>
      </c>
      <c r="N110" s="272"/>
      <c r="O110" s="242" t="s">
        <v>0</v>
      </c>
      <c r="P110" s="242" t="s">
        <v>0</v>
      </c>
      <c r="Q110" s="105">
        <v>2011</v>
      </c>
      <c r="S110">
        <v>51.2</v>
      </c>
    </row>
    <row r="111" spans="2:20" ht="20.100000000000001" customHeight="1" x14ac:dyDescent="0.25">
      <c r="B111" s="108">
        <v>2012</v>
      </c>
      <c r="C111" s="242" t="s">
        <v>0</v>
      </c>
      <c r="D111" s="242" t="s">
        <v>0</v>
      </c>
      <c r="E111" s="253">
        <f>+T.5!D67/T.5!D13*100</f>
        <v>49.186345313051845</v>
      </c>
      <c r="F111" s="238">
        <v>-0.80645161290322287</v>
      </c>
      <c r="G111" s="253">
        <f>+T.5!E67/T.5!E13*100</f>
        <v>50.0847356022892</v>
      </c>
      <c r="H111" s="238">
        <v>0</v>
      </c>
      <c r="I111" s="253">
        <f>+T.5!F67/T.5!F13*100</f>
        <v>49.307724410237711</v>
      </c>
      <c r="J111" s="238">
        <v>0.20325203252031365</v>
      </c>
      <c r="K111" s="253">
        <f>+T.5!G67/T.5!G13*100</f>
        <v>50.134628011059377</v>
      </c>
      <c r="L111" s="238">
        <v>-0.59523809523808968</v>
      </c>
      <c r="M111" s="253">
        <f>+T.5!H67/T.5!H13*100</f>
        <v>51.237023916219137</v>
      </c>
      <c r="N111" s="238">
        <v>0</v>
      </c>
      <c r="O111" s="242" t="s">
        <v>0</v>
      </c>
      <c r="P111" s="242" t="s">
        <v>0</v>
      </c>
      <c r="Q111" s="105">
        <v>2012</v>
      </c>
      <c r="S111">
        <v>51.2</v>
      </c>
      <c r="T111" s="43">
        <f>+(S111-S110)/S110*100</f>
        <v>0</v>
      </c>
    </row>
    <row r="112" spans="2:20" ht="20.100000000000001" customHeight="1" x14ac:dyDescent="0.25">
      <c r="B112" s="108">
        <v>2013</v>
      </c>
      <c r="C112" s="242" t="s">
        <v>0</v>
      </c>
      <c r="D112" s="242" t="s">
        <v>0</v>
      </c>
      <c r="E112" s="253">
        <f>+T.5!D71/T.5!D17*100</f>
        <v>49.196183036195102</v>
      </c>
      <c r="F112" s="238">
        <v>0</v>
      </c>
      <c r="G112" s="253">
        <f>+T.5!E71/T.5!E17*100</f>
        <v>50.141545830843249</v>
      </c>
      <c r="H112" s="238">
        <v>0</v>
      </c>
      <c r="I112" s="253">
        <f>+T.5!F71/T.5!F17*100</f>
        <v>49.471201693275958</v>
      </c>
      <c r="J112" s="238">
        <v>0.40567951318459</v>
      </c>
      <c r="K112" s="253">
        <f>+T.5!G71/T.5!G17*100</f>
        <v>50.705818783560161</v>
      </c>
      <c r="L112" s="238">
        <v>1.1976047904191645</v>
      </c>
      <c r="M112" s="253">
        <f>+T.5!H71/T.5!H17*100</f>
        <v>51.220081567636598</v>
      </c>
      <c r="N112" s="238">
        <v>0</v>
      </c>
      <c r="O112" s="242" t="s">
        <v>0</v>
      </c>
      <c r="P112" s="242" t="s">
        <v>0</v>
      </c>
      <c r="Q112" s="105">
        <v>2013</v>
      </c>
      <c r="S112">
        <v>51.2</v>
      </c>
      <c r="T112" s="43">
        <f t="shared" ref="T112:T114" si="18">+(S112-S111)/S111*100</f>
        <v>0</v>
      </c>
    </row>
    <row r="113" spans="2:20" ht="20.100000000000001" customHeight="1" x14ac:dyDescent="0.25">
      <c r="B113" s="108">
        <v>2014</v>
      </c>
      <c r="C113" s="242" t="s">
        <v>0</v>
      </c>
      <c r="D113" s="242" t="s">
        <v>0</v>
      </c>
      <c r="E113" s="253">
        <f>+T.5!D75/T.5!D21*100</f>
        <v>49.274265122097233</v>
      </c>
      <c r="F113" s="238">
        <v>0.20325203252031365</v>
      </c>
      <c r="G113" s="253">
        <f>+T.5!E75/T.5!E21*100</f>
        <v>50.180195810763017</v>
      </c>
      <c r="H113" s="238">
        <v>0.19960079840319644</v>
      </c>
      <c r="I113" s="253">
        <f>+T.5!F75/T.5!F21*100</f>
        <v>49.661468750315137</v>
      </c>
      <c r="J113" s="238">
        <v>0.40404040404040975</v>
      </c>
      <c r="K113" s="253">
        <f>+T.5!G75/T.5!G21*100</f>
        <v>50.062220558112905</v>
      </c>
      <c r="L113" s="238">
        <v>-1.1834319526627246</v>
      </c>
      <c r="M113" s="253">
        <f>+T.5!H75/T.5!H21*100</f>
        <v>51.22010515292056</v>
      </c>
      <c r="N113" s="238">
        <v>0</v>
      </c>
      <c r="O113" s="242" t="s">
        <v>0</v>
      </c>
      <c r="P113" s="242" t="s">
        <v>0</v>
      </c>
      <c r="Q113" s="105">
        <v>2014</v>
      </c>
      <c r="S113">
        <v>51.2</v>
      </c>
      <c r="T113" s="43">
        <f t="shared" si="18"/>
        <v>0</v>
      </c>
    </row>
    <row r="114" spans="2:20" ht="20.100000000000001" customHeight="1" x14ac:dyDescent="0.25">
      <c r="B114" s="108">
        <v>2015</v>
      </c>
      <c r="C114" s="242" t="s">
        <v>0</v>
      </c>
      <c r="D114" s="242" t="s">
        <v>0</v>
      </c>
      <c r="E114" s="253">
        <f>+T.5!D79/T.5!D25*100</f>
        <v>49.413075864578715</v>
      </c>
      <c r="F114" s="238">
        <v>0.202839756592295</v>
      </c>
      <c r="G114" s="253">
        <f>+T.5!E79/T.5!E25*100</f>
        <v>50.481698473146089</v>
      </c>
      <c r="H114" s="238">
        <v>0.5976095617529823</v>
      </c>
      <c r="I114" s="253">
        <f>+T.5!F79/T.5!F25*100</f>
        <v>49.75187200640989</v>
      </c>
      <c r="J114" s="238">
        <v>0.20120724346075317</v>
      </c>
      <c r="K114" s="253">
        <f>+T.5!G79/T.5!G25*100</f>
        <v>50.73656458923066</v>
      </c>
      <c r="L114" s="238">
        <v>1.1976047904191645</v>
      </c>
      <c r="M114" s="253">
        <f>+T.5!H79/T.5!H25*100</f>
        <v>50.883271440869137</v>
      </c>
      <c r="N114" s="238">
        <v>-0.58593750000000833</v>
      </c>
      <c r="O114" s="242" t="s">
        <v>0</v>
      </c>
      <c r="P114" s="242" t="s">
        <v>0</v>
      </c>
      <c r="Q114" s="105">
        <v>2015</v>
      </c>
      <c r="S114" s="43">
        <v>50.9</v>
      </c>
      <c r="T114" s="43">
        <f t="shared" si="18"/>
        <v>-0.58593750000000833</v>
      </c>
    </row>
    <row r="115" spans="2:20" ht="20.100000000000001" customHeight="1" thickBot="1" x14ac:dyDescent="0.3">
      <c r="B115" s="281" t="s">
        <v>138</v>
      </c>
      <c r="C115" s="282" t="s">
        <v>0</v>
      </c>
      <c r="D115" s="282" t="s">
        <v>0</v>
      </c>
      <c r="E115" s="283"/>
      <c r="F115" s="284">
        <v>-0.4032258064516186</v>
      </c>
      <c r="G115" s="283"/>
      <c r="H115" s="285">
        <v>0.79840319361277157</v>
      </c>
      <c r="I115" s="283"/>
      <c r="J115" s="285">
        <v>1.2195121951219396</v>
      </c>
      <c r="K115" s="283"/>
      <c r="L115" s="285">
        <v>0.59523809523810367</v>
      </c>
      <c r="M115" s="283"/>
      <c r="N115" s="285">
        <v>-0.58593750000000833</v>
      </c>
      <c r="O115" s="282" t="s">
        <v>0</v>
      </c>
      <c r="P115" s="282" t="s">
        <v>0</v>
      </c>
      <c r="Q115" s="286" t="s">
        <v>137</v>
      </c>
      <c r="T115" s="43">
        <f>+(S114-S110)/S110*100</f>
        <v>-0.58593750000000833</v>
      </c>
    </row>
    <row r="116" spans="2:20" x14ac:dyDescent="0.25">
      <c r="B116" s="105"/>
      <c r="C116" s="103"/>
      <c r="D116" s="103"/>
      <c r="E116" s="106"/>
      <c r="F116" s="106"/>
      <c r="G116" s="106"/>
      <c r="H116" s="106"/>
      <c r="I116" s="103"/>
      <c r="J116" s="103"/>
      <c r="K116" s="106"/>
      <c r="L116" s="106"/>
      <c r="M116" s="106"/>
      <c r="N116" s="106"/>
      <c r="O116" s="103"/>
      <c r="P116" s="103"/>
      <c r="Q116" s="107"/>
    </row>
    <row r="117" spans="2:20" s="34" customFormat="1" ht="21" x14ac:dyDescent="0.45">
      <c r="B117" s="337" t="s">
        <v>255</v>
      </c>
      <c r="C117" s="337"/>
      <c r="D117" s="337"/>
      <c r="E117" s="337"/>
      <c r="F117" s="337"/>
      <c r="G117" s="337"/>
      <c r="H117" s="337"/>
      <c r="I117" s="337"/>
      <c r="J117" s="337"/>
      <c r="K117" s="337"/>
      <c r="L117" s="337"/>
      <c r="M117" s="337"/>
      <c r="N117" s="337"/>
      <c r="O117" s="337"/>
      <c r="P117" s="337"/>
      <c r="Q117" s="337"/>
      <c r="R117" s="152"/>
    </row>
    <row r="118" spans="2:20" s="35" customFormat="1" ht="18.75" x14ac:dyDescent="0.3">
      <c r="B118" s="338" t="s">
        <v>256</v>
      </c>
      <c r="C118" s="338"/>
      <c r="D118" s="338"/>
      <c r="E118" s="338"/>
      <c r="F118" s="338"/>
      <c r="G118" s="338"/>
      <c r="H118" s="338"/>
      <c r="I118" s="338"/>
      <c r="J118" s="338"/>
      <c r="K118" s="338"/>
      <c r="L118" s="338"/>
      <c r="M118" s="338"/>
      <c r="N118" s="338"/>
      <c r="O118" s="338"/>
      <c r="P118" s="338"/>
      <c r="Q118" s="338"/>
      <c r="R118" s="37"/>
    </row>
    <row r="119" spans="2:20" x14ac:dyDescent="0.25">
      <c r="B119" s="182"/>
      <c r="C119" s="182"/>
      <c r="D119" s="182"/>
      <c r="E119" s="182"/>
      <c r="F119" s="182"/>
      <c r="G119" s="182"/>
      <c r="H119" s="182"/>
      <c r="I119" s="182"/>
      <c r="J119" s="182"/>
      <c r="K119" s="182"/>
      <c r="L119" s="182"/>
      <c r="M119" s="182"/>
      <c r="N119" s="182"/>
      <c r="O119" s="182"/>
      <c r="P119" s="182"/>
      <c r="Q119" s="182"/>
    </row>
    <row r="120" spans="2:20" ht="32.25" customHeight="1" x14ac:dyDescent="0.25">
      <c r="B120" s="341" t="s">
        <v>135</v>
      </c>
      <c r="C120" s="344" t="s">
        <v>139</v>
      </c>
      <c r="D120" s="344"/>
      <c r="E120" s="344" t="s">
        <v>140</v>
      </c>
      <c r="F120" s="344"/>
      <c r="G120" s="344" t="s">
        <v>141</v>
      </c>
      <c r="H120" s="344"/>
      <c r="I120" s="344" t="s">
        <v>171</v>
      </c>
      <c r="J120" s="344"/>
      <c r="K120" s="344" t="s">
        <v>142</v>
      </c>
      <c r="L120" s="344"/>
      <c r="M120" s="344" t="s">
        <v>143</v>
      </c>
      <c r="N120" s="344"/>
      <c r="O120" s="345" t="s">
        <v>144</v>
      </c>
      <c r="P120" s="345"/>
      <c r="Q120" s="346" t="s">
        <v>136</v>
      </c>
    </row>
    <row r="121" spans="2:20" ht="20.25" customHeight="1" x14ac:dyDescent="0.25">
      <c r="B121" s="342"/>
      <c r="C121" s="345" t="s">
        <v>13</v>
      </c>
      <c r="D121" s="345"/>
      <c r="E121" s="345" t="s">
        <v>14</v>
      </c>
      <c r="F121" s="345"/>
      <c r="G121" s="345" t="s">
        <v>15</v>
      </c>
      <c r="H121" s="345"/>
      <c r="I121" s="345" t="s">
        <v>16</v>
      </c>
      <c r="J121" s="345"/>
      <c r="K121" s="345" t="s">
        <v>17</v>
      </c>
      <c r="L121" s="345"/>
      <c r="M121" s="345" t="s">
        <v>18</v>
      </c>
      <c r="N121" s="345"/>
      <c r="O121" s="345" t="s">
        <v>19</v>
      </c>
      <c r="P121" s="345"/>
      <c r="Q121" s="347"/>
    </row>
    <row r="122" spans="2:20" ht="12" customHeight="1" x14ac:dyDescent="0.25">
      <c r="B122" s="342"/>
      <c r="C122" s="331" t="s">
        <v>274</v>
      </c>
      <c r="D122" s="332" t="s">
        <v>277</v>
      </c>
      <c r="E122" s="331" t="s">
        <v>274</v>
      </c>
      <c r="F122" s="332" t="s">
        <v>277</v>
      </c>
      <c r="G122" s="331" t="s">
        <v>274</v>
      </c>
      <c r="H122" s="332" t="s">
        <v>277</v>
      </c>
      <c r="I122" s="331" t="s">
        <v>274</v>
      </c>
      <c r="J122" s="332" t="s">
        <v>277</v>
      </c>
      <c r="K122" s="331" t="s">
        <v>274</v>
      </c>
      <c r="L122" s="332" t="s">
        <v>277</v>
      </c>
      <c r="M122" s="331" t="s">
        <v>274</v>
      </c>
      <c r="N122" s="332" t="s">
        <v>277</v>
      </c>
      <c r="O122" s="331" t="s">
        <v>274</v>
      </c>
      <c r="P122" s="332" t="s">
        <v>277</v>
      </c>
      <c r="Q122" s="269"/>
    </row>
    <row r="123" spans="2:20" ht="14.25" customHeight="1" x14ac:dyDescent="0.25">
      <c r="B123" s="343"/>
      <c r="C123" s="333" t="s">
        <v>275</v>
      </c>
      <c r="D123" s="334" t="s">
        <v>276</v>
      </c>
      <c r="E123" s="333" t="s">
        <v>275</v>
      </c>
      <c r="F123" s="334" t="s">
        <v>276</v>
      </c>
      <c r="G123" s="333" t="s">
        <v>275</v>
      </c>
      <c r="H123" s="334" t="s">
        <v>276</v>
      </c>
      <c r="I123" s="333" t="s">
        <v>275</v>
      </c>
      <c r="J123" s="334" t="s">
        <v>276</v>
      </c>
      <c r="K123" s="333" t="s">
        <v>275</v>
      </c>
      <c r="L123" s="334" t="s">
        <v>276</v>
      </c>
      <c r="M123" s="333" t="s">
        <v>275</v>
      </c>
      <c r="N123" s="334" t="s">
        <v>276</v>
      </c>
      <c r="O123" s="333" t="s">
        <v>275</v>
      </c>
      <c r="P123" s="334" t="s">
        <v>276</v>
      </c>
      <c r="Q123" s="269"/>
    </row>
    <row r="124" spans="2:20" x14ac:dyDescent="0.25">
      <c r="B124" s="247" t="s">
        <v>248</v>
      </c>
      <c r="C124" s="97"/>
      <c r="D124" s="97"/>
      <c r="E124" s="97"/>
      <c r="F124" s="97"/>
      <c r="G124" s="98"/>
      <c r="H124" s="98"/>
      <c r="I124" s="97"/>
      <c r="J124" s="97"/>
      <c r="K124" s="97"/>
      <c r="L124" s="97"/>
      <c r="M124" s="97"/>
      <c r="N124" s="97"/>
      <c r="O124" s="97"/>
      <c r="P124" s="97"/>
      <c r="Q124" s="156" t="s">
        <v>263</v>
      </c>
      <c r="R124" s="156"/>
    </row>
    <row r="125" spans="2:20" ht="20.100000000000001" customHeight="1" x14ac:dyDescent="0.25">
      <c r="B125" s="108">
        <v>2011</v>
      </c>
      <c r="C125" s="242" t="s">
        <v>0</v>
      </c>
      <c r="D125" s="242" t="s">
        <v>0</v>
      </c>
      <c r="E125" s="253">
        <f>+T.6!D8/1000</f>
        <v>677.36500000000001</v>
      </c>
      <c r="F125" s="272"/>
      <c r="G125" s="253">
        <f>+T.6!E8/1000</f>
        <v>10544.089</v>
      </c>
      <c r="H125" s="272"/>
      <c r="I125" s="236" t="s">
        <v>0</v>
      </c>
      <c r="J125" s="236" t="s">
        <v>0</v>
      </c>
      <c r="K125" s="253">
        <f>+T.6!G8/1000</f>
        <v>1277.4449999999999</v>
      </c>
      <c r="L125" s="272"/>
      <c r="M125" s="253">
        <f>+T.6!H8/1000</f>
        <v>1800.0329999999999</v>
      </c>
      <c r="N125" s="272"/>
      <c r="O125" s="242" t="s">
        <v>0</v>
      </c>
      <c r="P125" s="242" t="s">
        <v>0</v>
      </c>
      <c r="Q125" s="105">
        <v>2011</v>
      </c>
      <c r="S125">
        <v>1800</v>
      </c>
    </row>
    <row r="126" spans="2:20" ht="20.100000000000001" customHeight="1" x14ac:dyDescent="0.25">
      <c r="B126" s="108">
        <v>2012</v>
      </c>
      <c r="C126" s="242" t="s">
        <v>0</v>
      </c>
      <c r="D126" s="242" t="s">
        <v>0</v>
      </c>
      <c r="E126" s="253">
        <f>+T.6!D12/1000</f>
        <v>696.74900000000002</v>
      </c>
      <c r="F126" s="238">
        <v>2.8491290227339929</v>
      </c>
      <c r="G126" s="253">
        <f>+T.6!E12/1000</f>
        <v>10997.856</v>
      </c>
      <c r="H126" s="238">
        <v>4.3038286814426963</v>
      </c>
      <c r="I126" s="236" t="s">
        <v>0</v>
      </c>
      <c r="J126" s="236" t="s">
        <v>0</v>
      </c>
      <c r="K126" s="253">
        <f>+T.6!G12/1000</f>
        <v>1347.06</v>
      </c>
      <c r="L126" s="238">
        <v>5.4563958039768137</v>
      </c>
      <c r="M126" s="253">
        <f>+T.6!H12/1000</f>
        <v>1800.0329999999999</v>
      </c>
      <c r="N126" s="238">
        <v>0</v>
      </c>
      <c r="O126" s="242" t="s">
        <v>0</v>
      </c>
      <c r="P126" s="242" t="s">
        <v>0</v>
      </c>
      <c r="Q126" s="105">
        <v>2012</v>
      </c>
      <c r="S126">
        <v>1800</v>
      </c>
      <c r="T126" s="43">
        <f>+(S126-S125)/S125*100</f>
        <v>0</v>
      </c>
    </row>
    <row r="127" spans="2:20" ht="20.100000000000001" customHeight="1" x14ac:dyDescent="0.25">
      <c r="B127" s="108">
        <v>2013</v>
      </c>
      <c r="C127" s="242" t="s">
        <v>0</v>
      </c>
      <c r="D127" s="242" t="s">
        <v>0</v>
      </c>
      <c r="E127" s="253">
        <f>+T.6!D16/1000</f>
        <v>727.39200000000005</v>
      </c>
      <c r="F127" s="238">
        <v>4.4064877278599006</v>
      </c>
      <c r="G127" s="253">
        <f>+T.6!E16/1000</f>
        <v>11361.77</v>
      </c>
      <c r="H127" s="238">
        <v>3.3088135007592325</v>
      </c>
      <c r="I127" s="236" t="s">
        <v>0</v>
      </c>
      <c r="J127" s="236" t="s">
        <v>0</v>
      </c>
      <c r="K127" s="253">
        <f>+T.6!G16/1000</f>
        <v>1543.2650000000001</v>
      </c>
      <c r="L127" s="238">
        <v>14.564620295449487</v>
      </c>
      <c r="M127" s="253">
        <f>+T.6!H16/1000</f>
        <v>1800.0329999999999</v>
      </c>
      <c r="N127" s="238">
        <v>0</v>
      </c>
      <c r="O127" s="242" t="s">
        <v>0</v>
      </c>
      <c r="P127" s="242" t="s">
        <v>0</v>
      </c>
      <c r="Q127" s="105">
        <v>2013</v>
      </c>
      <c r="S127">
        <v>1800</v>
      </c>
      <c r="T127" s="43">
        <f t="shared" ref="T127:T129" si="19">+(S127-S126)/S126*100</f>
        <v>0</v>
      </c>
    </row>
    <row r="128" spans="2:20" ht="20.100000000000001" customHeight="1" x14ac:dyDescent="0.25">
      <c r="B128" s="108">
        <v>2014</v>
      </c>
      <c r="C128" s="242" t="s">
        <v>0</v>
      </c>
      <c r="D128" s="242" t="s">
        <v>0</v>
      </c>
      <c r="E128" s="253">
        <f>+T.6!D20/1000</f>
        <v>742.11500000000001</v>
      </c>
      <c r="F128" s="238">
        <v>2.0208963431399569</v>
      </c>
      <c r="G128" s="253">
        <f>+T.6!E20/1000</f>
        <v>11739.303</v>
      </c>
      <c r="H128" s="238">
        <v>3.3225369219665901</v>
      </c>
      <c r="I128" s="236" t="s">
        <v>0</v>
      </c>
      <c r="J128" s="236" t="s">
        <v>0</v>
      </c>
      <c r="K128" s="253">
        <f>+T.6!G20/1000</f>
        <v>1689.933</v>
      </c>
      <c r="L128" s="238">
        <v>9.4991252510853457</v>
      </c>
      <c r="M128" s="253">
        <f>+T.6!H20/1000</f>
        <v>2032.5989999999999</v>
      </c>
      <c r="N128" s="238">
        <v>12.922222222222219</v>
      </c>
      <c r="O128" s="242" t="s">
        <v>0</v>
      </c>
      <c r="P128" s="242" t="s">
        <v>0</v>
      </c>
      <c r="Q128" s="105">
        <v>2014</v>
      </c>
      <c r="S128">
        <v>2032.6</v>
      </c>
      <c r="T128" s="43">
        <f t="shared" si="19"/>
        <v>12.922222222222219</v>
      </c>
    </row>
    <row r="129" spans="2:20" ht="20.100000000000001" customHeight="1" x14ac:dyDescent="0.25">
      <c r="B129" s="108">
        <v>2015</v>
      </c>
      <c r="C129" s="242" t="s">
        <v>0</v>
      </c>
      <c r="D129" s="242" t="s">
        <v>0</v>
      </c>
      <c r="E129" s="253">
        <f>+T.6!D24/1000</f>
        <v>776.56500000000005</v>
      </c>
      <c r="F129" s="238">
        <v>4.648969141625118</v>
      </c>
      <c r="G129" s="253">
        <f>+T.6!E24/1000</f>
        <v>12164.832</v>
      </c>
      <c r="H129" s="238">
        <v>3.6245772746245519</v>
      </c>
      <c r="I129" s="236" t="s">
        <v>0</v>
      </c>
      <c r="J129" s="236" t="s">
        <v>0</v>
      </c>
      <c r="K129" s="253">
        <f>+T.6!G24/1000</f>
        <v>1956.627</v>
      </c>
      <c r="L129" s="238">
        <v>15.781998934848204</v>
      </c>
      <c r="M129" s="253">
        <f>+T.6!H24/1000</f>
        <v>2470.1379999999999</v>
      </c>
      <c r="N129" s="238">
        <v>21.524156253074882</v>
      </c>
      <c r="O129" s="242" t="s">
        <v>0</v>
      </c>
      <c r="P129" s="242" t="s">
        <v>0</v>
      </c>
      <c r="Q129" s="105">
        <v>2015</v>
      </c>
      <c r="S129" s="43">
        <v>2470.1</v>
      </c>
      <c r="T129" s="43">
        <f t="shared" si="19"/>
        <v>21.524156253074882</v>
      </c>
    </row>
    <row r="130" spans="2:20" ht="20.100000000000001" customHeight="1" x14ac:dyDescent="0.25">
      <c r="B130" s="254" t="s">
        <v>138</v>
      </c>
      <c r="C130" s="236" t="s">
        <v>0</v>
      </c>
      <c r="D130" s="236" t="s">
        <v>0</v>
      </c>
      <c r="E130" s="270"/>
      <c r="F130" s="241">
        <v>14.644227930321826</v>
      </c>
      <c r="G130" s="270"/>
      <c r="H130" s="241">
        <v>15.370681234055054</v>
      </c>
      <c r="I130" s="236" t="s">
        <v>0</v>
      </c>
      <c r="J130" s="236" t="s">
        <v>0</v>
      </c>
      <c r="K130" s="270"/>
      <c r="L130" s="241">
        <v>53.17050258337246</v>
      </c>
      <c r="M130" s="270"/>
      <c r="N130" s="241">
        <v>37.227777777777774</v>
      </c>
      <c r="O130" s="236" t="s">
        <v>0</v>
      </c>
      <c r="P130" s="236" t="s">
        <v>0</v>
      </c>
      <c r="Q130" s="255" t="s">
        <v>137</v>
      </c>
      <c r="T130" s="43">
        <f>+(S129-S125)/S125*100</f>
        <v>37.227777777777774</v>
      </c>
    </row>
    <row r="131" spans="2:20" x14ac:dyDescent="0.25">
      <c r="B131" s="247" t="s">
        <v>249</v>
      </c>
      <c r="C131" s="97"/>
      <c r="D131" s="97"/>
      <c r="E131" s="97"/>
      <c r="F131" s="97"/>
      <c r="G131" s="98"/>
      <c r="H131" s="98"/>
      <c r="I131" s="97"/>
      <c r="J131" s="97"/>
      <c r="K131" s="97"/>
      <c r="L131" s="97"/>
      <c r="M131" s="97"/>
      <c r="N131" s="97"/>
      <c r="O131" s="97"/>
      <c r="P131" s="97"/>
      <c r="Q131" s="156" t="s">
        <v>350</v>
      </c>
    </row>
    <row r="132" spans="2:20" ht="20.100000000000001" customHeight="1" x14ac:dyDescent="0.25">
      <c r="B132" s="108">
        <v>2011</v>
      </c>
      <c r="C132" s="242" t="s">
        <v>0</v>
      </c>
      <c r="D132" s="242" t="s">
        <v>0</v>
      </c>
      <c r="E132" s="253">
        <f>+T.6!D9/1000</f>
        <v>197.268</v>
      </c>
      <c r="F132" s="272"/>
      <c r="G132" s="253">
        <f>+T.6!E9/1000</f>
        <v>4728.7979999999998</v>
      </c>
      <c r="H132" s="272"/>
      <c r="I132" s="236" t="s">
        <v>0</v>
      </c>
      <c r="J132" s="236" t="s">
        <v>0</v>
      </c>
      <c r="K132" s="253">
        <f>+T.6!G9/1000</f>
        <v>77.41</v>
      </c>
      <c r="L132" s="272"/>
      <c r="M132" s="253">
        <f>+T.6!H9/1000</f>
        <v>350.22</v>
      </c>
      <c r="N132" s="272"/>
      <c r="O132" s="242" t="s">
        <v>0</v>
      </c>
      <c r="P132" s="242" t="s">
        <v>0</v>
      </c>
      <c r="Q132" s="105">
        <v>2011</v>
      </c>
      <c r="S132">
        <v>350.2</v>
      </c>
    </row>
    <row r="133" spans="2:20" ht="20.100000000000001" customHeight="1" x14ac:dyDescent="0.25">
      <c r="B133" s="108">
        <v>2012</v>
      </c>
      <c r="C133" s="242" t="s">
        <v>0</v>
      </c>
      <c r="D133" s="242" t="s">
        <v>0</v>
      </c>
      <c r="E133" s="253">
        <f>+T.6!D13/1000</f>
        <v>198.90700000000001</v>
      </c>
      <c r="F133" s="238">
        <v>0.81094779523567873</v>
      </c>
      <c r="G133" s="253">
        <f>+T.6!E13/1000</f>
        <v>5000.2240000000002</v>
      </c>
      <c r="H133" s="238">
        <v>5.7392996108949337</v>
      </c>
      <c r="I133" s="236" t="s">
        <v>0</v>
      </c>
      <c r="J133" s="236" t="s">
        <v>0</v>
      </c>
      <c r="K133" s="253">
        <f>+T.6!G13/1000</f>
        <v>85.186999999999998</v>
      </c>
      <c r="L133" s="238">
        <v>10.077519379844958</v>
      </c>
      <c r="M133" s="253">
        <f>+T.6!H13/1000</f>
        <v>350.22</v>
      </c>
      <c r="N133" s="238">
        <v>0</v>
      </c>
      <c r="O133" s="242" t="s">
        <v>0</v>
      </c>
      <c r="P133" s="242" t="s">
        <v>0</v>
      </c>
      <c r="Q133" s="105">
        <v>2012</v>
      </c>
      <c r="S133">
        <v>350.2</v>
      </c>
      <c r="T133" s="43">
        <f>+(S133-S132)/S132*100</f>
        <v>0</v>
      </c>
    </row>
    <row r="134" spans="2:20" ht="20.100000000000001" customHeight="1" x14ac:dyDescent="0.25">
      <c r="B134" s="108">
        <v>2013</v>
      </c>
      <c r="C134" s="242" t="s">
        <v>0</v>
      </c>
      <c r="D134" s="242" t="s">
        <v>0</v>
      </c>
      <c r="E134" s="253">
        <f>+T.6!D17/1000</f>
        <v>201.964</v>
      </c>
      <c r="F134" s="238">
        <v>1.5585721468074381</v>
      </c>
      <c r="G134" s="253">
        <f>+T.6!E17/1000</f>
        <v>5339.66</v>
      </c>
      <c r="H134" s="238">
        <v>6.7897284108635656</v>
      </c>
      <c r="I134" s="236" t="s">
        <v>0</v>
      </c>
      <c r="J134" s="236" t="s">
        <v>0</v>
      </c>
      <c r="K134" s="253">
        <f>+T.6!G17/1000</f>
        <v>92.561999999999998</v>
      </c>
      <c r="L134" s="238">
        <v>8.6854460093896613</v>
      </c>
      <c r="M134" s="253">
        <f>+T.6!H17/1000</f>
        <v>350.22</v>
      </c>
      <c r="N134" s="238">
        <v>0</v>
      </c>
      <c r="O134" s="242" t="s">
        <v>0</v>
      </c>
      <c r="P134" s="242" t="s">
        <v>0</v>
      </c>
      <c r="Q134" s="105">
        <v>2013</v>
      </c>
      <c r="S134">
        <v>350.2</v>
      </c>
      <c r="T134" s="43">
        <f t="shared" ref="T134:T136" si="20">+(S134-S133)/S133*100</f>
        <v>0</v>
      </c>
    </row>
    <row r="135" spans="2:20" ht="20.100000000000001" customHeight="1" x14ac:dyDescent="0.25">
      <c r="B135" s="108">
        <v>2014</v>
      </c>
      <c r="C135" s="242" t="s">
        <v>0</v>
      </c>
      <c r="D135" s="242" t="s">
        <v>0</v>
      </c>
      <c r="E135" s="253">
        <f>+T.6!D21/1000</f>
        <v>207.76</v>
      </c>
      <c r="F135" s="238">
        <v>2.8712871287128769</v>
      </c>
      <c r="G135" s="253">
        <f>+T.6!E21/1000</f>
        <v>5577.4889999999996</v>
      </c>
      <c r="H135" s="238">
        <v>4.4534337135045075</v>
      </c>
      <c r="I135" s="236" t="s">
        <v>0</v>
      </c>
      <c r="J135" s="236" t="s">
        <v>0</v>
      </c>
      <c r="K135" s="253">
        <f>+T.6!G21/1000</f>
        <v>94.31</v>
      </c>
      <c r="L135" s="238">
        <v>1.8358531317494633</v>
      </c>
      <c r="M135" s="253">
        <f>+T.6!H21/1000</f>
        <v>342.214</v>
      </c>
      <c r="N135" s="238">
        <v>-2.2844089091947457</v>
      </c>
      <c r="O135" s="242" t="s">
        <v>0</v>
      </c>
      <c r="P135" s="242" t="s">
        <v>0</v>
      </c>
      <c r="Q135" s="105">
        <v>2014</v>
      </c>
      <c r="S135">
        <v>342.2</v>
      </c>
      <c r="T135" s="43">
        <f t="shared" si="20"/>
        <v>-2.2844089091947457</v>
      </c>
    </row>
    <row r="136" spans="2:20" ht="20.100000000000001" customHeight="1" x14ac:dyDescent="0.25">
      <c r="B136" s="108">
        <v>2015</v>
      </c>
      <c r="C136" s="242" t="s">
        <v>0</v>
      </c>
      <c r="D136" s="242" t="s">
        <v>0</v>
      </c>
      <c r="E136" s="253">
        <f>+T.6!D25/1000</f>
        <v>211.05799999999999</v>
      </c>
      <c r="F136" s="238">
        <v>1.5880654475457088</v>
      </c>
      <c r="G136" s="253">
        <f>+T.6!E25/1000</f>
        <v>5623.1149999999998</v>
      </c>
      <c r="H136" s="238">
        <v>0.81757059614523298</v>
      </c>
      <c r="I136" s="236" t="s">
        <v>0</v>
      </c>
      <c r="J136" s="236" t="s">
        <v>0</v>
      </c>
      <c r="K136" s="253">
        <f>+T.6!G25/1000</f>
        <v>99.203999999999994</v>
      </c>
      <c r="L136" s="238">
        <v>5.1961823966065808</v>
      </c>
      <c r="M136" s="253">
        <f>+T.6!H25/1000</f>
        <v>365.74799999999999</v>
      </c>
      <c r="N136" s="238">
        <v>6.8673290473407365</v>
      </c>
      <c r="O136" s="242" t="s">
        <v>0</v>
      </c>
      <c r="P136" s="242" t="s">
        <v>0</v>
      </c>
      <c r="Q136" s="105">
        <v>2015</v>
      </c>
      <c r="S136" s="43">
        <v>365.7</v>
      </c>
      <c r="T136" s="43">
        <f t="shared" si="20"/>
        <v>6.8673290473407365</v>
      </c>
    </row>
    <row r="137" spans="2:20" ht="20.100000000000001" customHeight="1" x14ac:dyDescent="0.25">
      <c r="B137" s="254" t="s">
        <v>138</v>
      </c>
      <c r="C137" s="236" t="s">
        <v>0</v>
      </c>
      <c r="D137" s="236" t="s">
        <v>0</v>
      </c>
      <c r="E137" s="270"/>
      <c r="F137" s="241">
        <v>6.9944247339077465</v>
      </c>
      <c r="G137" s="270"/>
      <c r="H137" s="241">
        <v>18.911774657418377</v>
      </c>
      <c r="I137" s="236" t="s">
        <v>0</v>
      </c>
      <c r="J137" s="236" t="s">
        <v>0</v>
      </c>
      <c r="K137" s="270"/>
      <c r="L137" s="241">
        <v>28.165374677002582</v>
      </c>
      <c r="M137" s="270"/>
      <c r="N137" s="241">
        <v>4.4260422615648203</v>
      </c>
      <c r="O137" s="236" t="s">
        <v>0</v>
      </c>
      <c r="P137" s="236" t="s">
        <v>0</v>
      </c>
      <c r="Q137" s="255" t="s">
        <v>137</v>
      </c>
      <c r="T137" s="43">
        <f>+(S136-S132)/S132*100</f>
        <v>4.4260422615648203</v>
      </c>
    </row>
    <row r="138" spans="2:20" ht="15.75" customHeight="1" x14ac:dyDescent="0.25">
      <c r="B138" s="247" t="s">
        <v>243</v>
      </c>
      <c r="C138" s="100"/>
      <c r="D138" s="100"/>
      <c r="E138" s="252"/>
      <c r="F138" s="257"/>
      <c r="G138" s="102"/>
      <c r="H138" s="258"/>
      <c r="I138" s="102"/>
      <c r="J138" s="258"/>
      <c r="K138" s="101"/>
      <c r="L138" s="101"/>
      <c r="M138" s="101"/>
      <c r="N138" s="101"/>
      <c r="O138" s="100"/>
      <c r="P138" s="100"/>
      <c r="Q138" s="104" t="s">
        <v>351</v>
      </c>
      <c r="R138" s="104"/>
    </row>
    <row r="139" spans="2:20" ht="20.100000000000001" customHeight="1" x14ac:dyDescent="0.25">
      <c r="B139" s="108">
        <v>2011</v>
      </c>
      <c r="C139" s="242" t="s">
        <v>0</v>
      </c>
      <c r="D139" s="242" t="s">
        <v>0</v>
      </c>
      <c r="E139" s="244">
        <f>+T.6!D9/T.6!D8*100</f>
        <v>29.122851047810265</v>
      </c>
      <c r="F139" s="272"/>
      <c r="G139" s="244">
        <f>+T.6!E9/T.6!E8*100</f>
        <v>44.847857410915253</v>
      </c>
      <c r="H139" s="272"/>
      <c r="I139" s="236" t="s">
        <v>0</v>
      </c>
      <c r="J139" s="236" t="s">
        <v>0</v>
      </c>
      <c r="K139" s="244">
        <f>+T.6!G9/T.6!G8*100</f>
        <v>6.0597520832599452</v>
      </c>
      <c r="L139" s="272"/>
      <c r="M139" s="244">
        <f>+T.6!H9/T.6!H8*100</f>
        <v>19.456309967650594</v>
      </c>
      <c r="N139" s="272"/>
      <c r="O139" s="242" t="s">
        <v>0</v>
      </c>
      <c r="P139" s="242" t="s">
        <v>0</v>
      </c>
      <c r="Q139" s="105">
        <v>2011</v>
      </c>
      <c r="S139">
        <v>19.5</v>
      </c>
    </row>
    <row r="140" spans="2:20" ht="20.100000000000001" customHeight="1" x14ac:dyDescent="0.25">
      <c r="B140" s="108">
        <v>2012</v>
      </c>
      <c r="C140" s="242" t="s">
        <v>0</v>
      </c>
      <c r="D140" s="242" t="s">
        <v>0</v>
      </c>
      <c r="E140" s="244">
        <f>+T.6!D13/T.6!D12*100</f>
        <v>28.547870179935675</v>
      </c>
      <c r="F140" s="238">
        <v>-2.0618556701030974</v>
      </c>
      <c r="G140" s="244">
        <f>+T.6!E13/T.6!E12*100</f>
        <v>45.465443446431742</v>
      </c>
      <c r="H140" s="238">
        <v>1.5625000000000067</v>
      </c>
      <c r="I140" s="236" t="s">
        <v>0</v>
      </c>
      <c r="J140" s="236" t="s">
        <v>0</v>
      </c>
      <c r="K140" s="244">
        <f>+T.6!G13/T.6!G12*100</f>
        <v>6.3239202411176931</v>
      </c>
      <c r="L140" s="238">
        <v>3.2786885245901667</v>
      </c>
      <c r="M140" s="244">
        <f>+T.6!H13/T.6!H12*100</f>
        <v>19.456309967650594</v>
      </c>
      <c r="N140" s="238">
        <v>0</v>
      </c>
      <c r="O140" s="242" t="s">
        <v>0</v>
      </c>
      <c r="P140" s="242" t="s">
        <v>0</v>
      </c>
      <c r="Q140" s="105">
        <v>2012</v>
      </c>
      <c r="S140">
        <v>19.5</v>
      </c>
      <c r="T140" s="43">
        <f>+(S140-S139)/S139*100</f>
        <v>0</v>
      </c>
    </row>
    <row r="141" spans="2:20" ht="20.100000000000001" customHeight="1" x14ac:dyDescent="0.25">
      <c r="B141" s="108">
        <v>2013</v>
      </c>
      <c r="C141" s="242" t="s">
        <v>0</v>
      </c>
      <c r="D141" s="242" t="s">
        <v>0</v>
      </c>
      <c r="E141" s="244">
        <f>+T.6!D17/T.6!D16*100</f>
        <v>27.765496458580792</v>
      </c>
      <c r="F141" s="238">
        <v>-2.4561403508771904</v>
      </c>
      <c r="G141" s="244">
        <f>+T.6!E17/T.6!E16*100</f>
        <v>46.996726742400178</v>
      </c>
      <c r="H141" s="238">
        <v>3.296703296703297</v>
      </c>
      <c r="I141" s="236" t="s">
        <v>0</v>
      </c>
      <c r="J141" s="236" t="s">
        <v>0</v>
      </c>
      <c r="K141" s="244">
        <f>+T.6!G17/T.6!G16*100</f>
        <v>5.9978033584640356</v>
      </c>
      <c r="L141" s="238">
        <v>-4.7619047619047592</v>
      </c>
      <c r="M141" s="244">
        <f>+T.6!H17/T.6!H16*100</f>
        <v>19.456309967650594</v>
      </c>
      <c r="N141" s="238">
        <v>0</v>
      </c>
      <c r="O141" s="242" t="s">
        <v>0</v>
      </c>
      <c r="P141" s="242" t="s">
        <v>0</v>
      </c>
      <c r="Q141" s="105">
        <v>2013</v>
      </c>
      <c r="S141">
        <v>19.5</v>
      </c>
      <c r="T141" s="43">
        <f t="shared" ref="T141:T143" si="21">+(S141-S140)/S140*100</f>
        <v>0</v>
      </c>
    </row>
    <row r="142" spans="2:20" ht="20.100000000000001" customHeight="1" x14ac:dyDescent="0.25">
      <c r="B142" s="108">
        <v>2014</v>
      </c>
      <c r="C142" s="242" t="s">
        <v>0</v>
      </c>
      <c r="D142" s="242" t="s">
        <v>0</v>
      </c>
      <c r="E142" s="244">
        <f>+T.6!D21/T.6!D20*100</f>
        <v>27.995661049837288</v>
      </c>
      <c r="F142" s="238">
        <v>0.71942446043165209</v>
      </c>
      <c r="G142" s="244">
        <f>+T.6!E21/T.6!E20*100</f>
        <v>47.511244918033043</v>
      </c>
      <c r="H142" s="238">
        <v>1.0638297872340425</v>
      </c>
      <c r="I142" s="236" t="s">
        <v>0</v>
      </c>
      <c r="J142" s="236" t="s">
        <v>0</v>
      </c>
      <c r="K142" s="244">
        <f>+T.6!G21/T.6!G20*100</f>
        <v>5.5806946192541362</v>
      </c>
      <c r="L142" s="238">
        <v>-6.6666666666666723</v>
      </c>
      <c r="M142" s="244">
        <f>+T.6!H21/T.6!H20*100</f>
        <v>16.83627710138596</v>
      </c>
      <c r="N142" s="238">
        <v>-13.846153846153841</v>
      </c>
      <c r="O142" s="242" t="s">
        <v>0</v>
      </c>
      <c r="P142" s="242" t="s">
        <v>0</v>
      </c>
      <c r="Q142" s="105">
        <v>2014</v>
      </c>
      <c r="S142">
        <v>16.8</v>
      </c>
      <c r="T142" s="43">
        <f t="shared" si="21"/>
        <v>-13.846153846153841</v>
      </c>
    </row>
    <row r="143" spans="2:20" ht="20.100000000000001" customHeight="1" x14ac:dyDescent="0.25">
      <c r="B143" s="108">
        <v>2015</v>
      </c>
      <c r="C143" s="242" t="s">
        <v>0</v>
      </c>
      <c r="D143" s="242" t="s">
        <v>0</v>
      </c>
      <c r="E143" s="244">
        <f>+T.6!D25/T.6!D24*100</f>
        <v>27.178407473939721</v>
      </c>
      <c r="F143" s="238">
        <v>-2.8571428571428599</v>
      </c>
      <c r="G143" s="244">
        <f>+T.6!E25/T.6!E24*100</f>
        <v>46.224353940934002</v>
      </c>
      <c r="H143" s="238">
        <v>-2.7368421052631517</v>
      </c>
      <c r="I143" s="236" t="s">
        <v>0</v>
      </c>
      <c r="J143" s="236" t="s">
        <v>0</v>
      </c>
      <c r="K143" s="244">
        <f>+T.6!G25/T.6!G24*100</f>
        <v>5.070153892387256</v>
      </c>
      <c r="L143" s="238">
        <v>-8.9285714285714288</v>
      </c>
      <c r="M143" s="244">
        <f>+T.6!H25/T.6!H24*100</f>
        <v>14.806784074412038</v>
      </c>
      <c r="N143" s="238">
        <v>-11.904761904761903</v>
      </c>
      <c r="O143" s="242" t="s">
        <v>0</v>
      </c>
      <c r="P143" s="242" t="s">
        <v>0</v>
      </c>
      <c r="Q143" s="105">
        <v>2015</v>
      </c>
      <c r="S143" s="43">
        <v>14.8</v>
      </c>
      <c r="T143" s="43">
        <f t="shared" si="21"/>
        <v>-11.904761904761903</v>
      </c>
    </row>
    <row r="144" spans="2:20" ht="20.100000000000001" customHeight="1" thickBot="1" x14ac:dyDescent="0.3">
      <c r="B144" s="254" t="s">
        <v>138</v>
      </c>
      <c r="C144" s="236" t="s">
        <v>0</v>
      </c>
      <c r="D144" s="236" t="s">
        <v>0</v>
      </c>
      <c r="E144" s="270"/>
      <c r="F144" s="240">
        <v>-6.5292096219931341</v>
      </c>
      <c r="G144" s="270"/>
      <c r="H144" s="241">
        <v>3.1250000000000133</v>
      </c>
      <c r="I144" s="236" t="s">
        <v>0</v>
      </c>
      <c r="J144" s="236" t="s">
        <v>0</v>
      </c>
      <c r="K144" s="270"/>
      <c r="L144" s="241">
        <v>-16.393442622950822</v>
      </c>
      <c r="M144" s="270"/>
      <c r="N144" s="241">
        <v>-24.102564102564099</v>
      </c>
      <c r="O144" s="236" t="s">
        <v>0</v>
      </c>
      <c r="P144" s="236" t="s">
        <v>0</v>
      </c>
      <c r="Q144" s="255" t="s">
        <v>137</v>
      </c>
      <c r="T144" s="43">
        <f>+(S143-S139)/S139*100</f>
        <v>-24.102564102564099</v>
      </c>
    </row>
    <row r="145" spans="2:20" ht="12" customHeight="1" x14ac:dyDescent="0.25">
      <c r="B145" s="315"/>
      <c r="C145" s="316"/>
      <c r="D145" s="316"/>
      <c r="E145" s="317"/>
      <c r="F145" s="318"/>
      <c r="G145" s="317"/>
      <c r="H145" s="319"/>
      <c r="I145" s="316"/>
      <c r="J145" s="316"/>
      <c r="K145" s="317"/>
      <c r="L145" s="319"/>
      <c r="M145" s="317"/>
      <c r="N145" s="319"/>
      <c r="O145" s="316"/>
      <c r="P145" s="316"/>
      <c r="Q145" s="320"/>
    </row>
    <row r="146" spans="2:20" s="34" customFormat="1" ht="21" x14ac:dyDescent="0.45">
      <c r="B146" s="337" t="s">
        <v>255</v>
      </c>
      <c r="C146" s="337"/>
      <c r="D146" s="337"/>
      <c r="E146" s="337"/>
      <c r="F146" s="337"/>
      <c r="G146" s="337"/>
      <c r="H146" s="337"/>
      <c r="I146" s="337"/>
      <c r="J146" s="337"/>
      <c r="K146" s="337"/>
      <c r="L146" s="337"/>
      <c r="M146" s="337"/>
      <c r="N146" s="337"/>
      <c r="O146" s="337"/>
      <c r="P146" s="337"/>
      <c r="Q146" s="337"/>
      <c r="R146" s="94"/>
    </row>
    <row r="147" spans="2:20" s="35" customFormat="1" ht="18.75" x14ac:dyDescent="0.3">
      <c r="B147" s="338" t="s">
        <v>256</v>
      </c>
      <c r="C147" s="338"/>
      <c r="D147" s="338"/>
      <c r="E147" s="338"/>
      <c r="F147" s="338"/>
      <c r="G147" s="338"/>
      <c r="H147" s="338"/>
      <c r="I147" s="338"/>
      <c r="J147" s="338"/>
      <c r="K147" s="338"/>
      <c r="L147" s="338"/>
      <c r="M147" s="338"/>
      <c r="N147" s="338"/>
      <c r="O147" s="338"/>
      <c r="P147" s="338"/>
      <c r="Q147" s="338"/>
      <c r="R147" s="37"/>
    </row>
    <row r="148" spans="2:20" x14ac:dyDescent="0.25">
      <c r="B148" s="182"/>
      <c r="C148" s="182"/>
      <c r="D148" s="182"/>
      <c r="E148" s="182"/>
      <c r="F148" s="182"/>
      <c r="G148" s="182"/>
      <c r="H148" s="182"/>
      <c r="I148" s="182"/>
      <c r="J148" s="182"/>
      <c r="K148" s="182"/>
      <c r="L148" s="182"/>
      <c r="M148" s="182"/>
      <c r="N148" s="182"/>
      <c r="O148" s="182"/>
      <c r="P148" s="182"/>
      <c r="Q148" s="182"/>
    </row>
    <row r="149" spans="2:20" ht="32.25" customHeight="1" x14ac:dyDescent="0.25">
      <c r="B149" s="341" t="s">
        <v>135</v>
      </c>
      <c r="C149" s="344" t="s">
        <v>139</v>
      </c>
      <c r="D149" s="344"/>
      <c r="E149" s="344" t="s">
        <v>140</v>
      </c>
      <c r="F149" s="344"/>
      <c r="G149" s="344" t="s">
        <v>141</v>
      </c>
      <c r="H149" s="344"/>
      <c r="I149" s="344" t="s">
        <v>171</v>
      </c>
      <c r="J149" s="344"/>
      <c r="K149" s="344" t="s">
        <v>142</v>
      </c>
      <c r="L149" s="344"/>
      <c r="M149" s="344" t="s">
        <v>143</v>
      </c>
      <c r="N149" s="344"/>
      <c r="O149" s="345" t="s">
        <v>144</v>
      </c>
      <c r="P149" s="345"/>
      <c r="Q149" s="346" t="s">
        <v>136</v>
      </c>
    </row>
    <row r="150" spans="2:20" ht="20.25" customHeight="1" x14ac:dyDescent="0.25">
      <c r="B150" s="342"/>
      <c r="C150" s="345" t="s">
        <v>13</v>
      </c>
      <c r="D150" s="345"/>
      <c r="E150" s="345" t="s">
        <v>14</v>
      </c>
      <c r="F150" s="345"/>
      <c r="G150" s="345" t="s">
        <v>15</v>
      </c>
      <c r="H150" s="345"/>
      <c r="I150" s="345" t="s">
        <v>16</v>
      </c>
      <c r="J150" s="345"/>
      <c r="K150" s="345" t="s">
        <v>17</v>
      </c>
      <c r="L150" s="345"/>
      <c r="M150" s="345" t="s">
        <v>18</v>
      </c>
      <c r="N150" s="345"/>
      <c r="O150" s="345" t="s">
        <v>19</v>
      </c>
      <c r="P150" s="345"/>
      <c r="Q150" s="347"/>
    </row>
    <row r="151" spans="2:20" ht="14.25" customHeight="1" x14ac:dyDescent="0.25">
      <c r="B151" s="342"/>
      <c r="C151" s="331" t="s">
        <v>274</v>
      </c>
      <c r="D151" s="332" t="s">
        <v>277</v>
      </c>
      <c r="E151" s="331" t="s">
        <v>274</v>
      </c>
      <c r="F151" s="332" t="s">
        <v>277</v>
      </c>
      <c r="G151" s="331" t="s">
        <v>274</v>
      </c>
      <c r="H151" s="332" t="s">
        <v>277</v>
      </c>
      <c r="I151" s="331" t="s">
        <v>274</v>
      </c>
      <c r="J151" s="332" t="s">
        <v>277</v>
      </c>
      <c r="K151" s="331" t="s">
        <v>274</v>
      </c>
      <c r="L151" s="332" t="s">
        <v>277</v>
      </c>
      <c r="M151" s="331" t="s">
        <v>274</v>
      </c>
      <c r="N151" s="332" t="s">
        <v>277</v>
      </c>
      <c r="O151" s="331" t="s">
        <v>274</v>
      </c>
      <c r="P151" s="332" t="s">
        <v>277</v>
      </c>
      <c r="Q151" s="269"/>
    </row>
    <row r="152" spans="2:20" ht="16.5" customHeight="1" x14ac:dyDescent="0.25">
      <c r="B152" s="343"/>
      <c r="C152" s="333" t="s">
        <v>275</v>
      </c>
      <c r="D152" s="334" t="s">
        <v>276</v>
      </c>
      <c r="E152" s="333" t="s">
        <v>275</v>
      </c>
      <c r="F152" s="334" t="s">
        <v>276</v>
      </c>
      <c r="G152" s="333" t="s">
        <v>275</v>
      </c>
      <c r="H152" s="334" t="s">
        <v>276</v>
      </c>
      <c r="I152" s="333" t="s">
        <v>275</v>
      </c>
      <c r="J152" s="334" t="s">
        <v>276</v>
      </c>
      <c r="K152" s="333" t="s">
        <v>275</v>
      </c>
      <c r="L152" s="334" t="s">
        <v>276</v>
      </c>
      <c r="M152" s="333" t="s">
        <v>275</v>
      </c>
      <c r="N152" s="334" t="s">
        <v>276</v>
      </c>
      <c r="O152" s="333" t="s">
        <v>275</v>
      </c>
      <c r="P152" s="334" t="s">
        <v>276</v>
      </c>
      <c r="Q152" s="269"/>
    </row>
    <row r="153" spans="2:20" x14ac:dyDescent="0.25">
      <c r="B153" s="247" t="s">
        <v>244</v>
      </c>
      <c r="C153" s="100"/>
      <c r="D153" s="100"/>
      <c r="E153" s="252"/>
      <c r="F153" s="257"/>
      <c r="G153" s="102"/>
      <c r="H153" s="258"/>
      <c r="I153" s="102"/>
      <c r="J153" s="258"/>
      <c r="K153" s="101"/>
      <c r="L153" s="101"/>
      <c r="M153" s="101"/>
      <c r="N153" s="101"/>
      <c r="O153" s="100"/>
      <c r="P153" s="100"/>
      <c r="Q153" s="104" t="s">
        <v>260</v>
      </c>
    </row>
    <row r="154" spans="2:20" ht="20.100000000000001" customHeight="1" x14ac:dyDescent="0.25">
      <c r="B154" s="108">
        <v>2011</v>
      </c>
      <c r="C154" s="242" t="s">
        <v>0</v>
      </c>
      <c r="D154" s="242" t="s">
        <v>0</v>
      </c>
      <c r="E154" s="253">
        <f>+T.6!D62/T.6!D8*100</f>
        <v>21.411056077594797</v>
      </c>
      <c r="F154" s="272"/>
      <c r="G154" s="253">
        <f>+T.6!E62/T.6!E8*100</f>
        <v>15.28555003661293</v>
      </c>
      <c r="H154" s="272"/>
      <c r="I154" s="236" t="s">
        <v>0</v>
      </c>
      <c r="J154" s="236" t="s">
        <v>0</v>
      </c>
      <c r="K154" s="253">
        <f>+T.6!G62/T.6!G8*100</f>
        <v>12.38315543917742</v>
      </c>
      <c r="L154" s="272"/>
      <c r="M154" s="253">
        <f>+T.6!H62/T.6!H8*100</f>
        <v>33.658549593257462</v>
      </c>
      <c r="N154" s="272"/>
      <c r="O154" s="242" t="s">
        <v>0</v>
      </c>
      <c r="P154" s="242" t="s">
        <v>0</v>
      </c>
      <c r="Q154" s="105">
        <v>2011</v>
      </c>
      <c r="S154">
        <v>33.700000000000003</v>
      </c>
    </row>
    <row r="155" spans="2:20" ht="20.100000000000001" customHeight="1" x14ac:dyDescent="0.25">
      <c r="B155" s="108">
        <v>2012</v>
      </c>
      <c r="C155" s="242" t="s">
        <v>0</v>
      </c>
      <c r="D155" s="242" t="s">
        <v>0</v>
      </c>
      <c r="E155" s="253">
        <f>+T.6!D66/T.6!D12*100</f>
        <v>20.29052068966012</v>
      </c>
      <c r="F155" s="238">
        <v>-5.140186915887841</v>
      </c>
      <c r="G155" s="253">
        <f>+T.6!E66/T.6!E12*100</f>
        <v>15.355902095826677</v>
      </c>
      <c r="H155" s="238">
        <v>0.65359477124182774</v>
      </c>
      <c r="I155" s="236" t="s">
        <v>0</v>
      </c>
      <c r="J155" s="236" t="s">
        <v>0</v>
      </c>
      <c r="K155" s="253">
        <f>+T.6!G66/T.6!G12*100</f>
        <v>12.787032500408296</v>
      </c>
      <c r="L155" s="238">
        <v>3.2258064516129057</v>
      </c>
      <c r="M155" s="253">
        <f>+T.6!H66/T.6!H12*100</f>
        <v>33.658549593257462</v>
      </c>
      <c r="N155" s="238">
        <v>0</v>
      </c>
      <c r="O155" s="242" t="s">
        <v>0</v>
      </c>
      <c r="P155" s="242" t="s">
        <v>0</v>
      </c>
      <c r="Q155" s="105">
        <v>2012</v>
      </c>
      <c r="S155">
        <v>33.700000000000003</v>
      </c>
      <c r="T155" s="43">
        <f>+(S155-S154)/S154*100</f>
        <v>0</v>
      </c>
    </row>
    <row r="156" spans="2:20" ht="20.100000000000001" customHeight="1" x14ac:dyDescent="0.25">
      <c r="B156" s="108">
        <v>2013</v>
      </c>
      <c r="C156" s="242" t="s">
        <v>0</v>
      </c>
      <c r="D156" s="242" t="s">
        <v>0</v>
      </c>
      <c r="E156" s="253">
        <f>+T.6!D70/T.6!D16*100</f>
        <v>20.372921340900092</v>
      </c>
      <c r="F156" s="238">
        <v>0.49261083743841316</v>
      </c>
      <c r="G156" s="253">
        <f>+T.6!E70/T.6!E16*100</f>
        <v>15.509590495142922</v>
      </c>
      <c r="H156" s="238">
        <v>0.64935064935064701</v>
      </c>
      <c r="I156" s="236" t="s">
        <v>0</v>
      </c>
      <c r="J156" s="236" t="s">
        <v>0</v>
      </c>
      <c r="K156" s="253">
        <f>+T.6!G70/T.6!G16*100</f>
        <v>12.723479117325928</v>
      </c>
      <c r="L156" s="238">
        <v>-0.7812500000000111</v>
      </c>
      <c r="M156" s="253">
        <f>+T.6!H70/T.6!H16*100</f>
        <v>33.658549593257462</v>
      </c>
      <c r="N156" s="238">
        <v>0</v>
      </c>
      <c r="O156" s="242" t="s">
        <v>0</v>
      </c>
      <c r="P156" s="242" t="s">
        <v>0</v>
      </c>
      <c r="Q156" s="105">
        <v>2013</v>
      </c>
      <c r="S156">
        <v>33.700000000000003</v>
      </c>
      <c r="T156" s="43">
        <f t="shared" ref="T156:T158" si="22">+(S156-S155)/S155*100</f>
        <v>0</v>
      </c>
    </row>
    <row r="157" spans="2:20" ht="20.100000000000001" customHeight="1" x14ac:dyDescent="0.25">
      <c r="B157" s="108">
        <v>2014</v>
      </c>
      <c r="C157" s="242" t="s">
        <v>0</v>
      </c>
      <c r="D157" s="242" t="s">
        <v>0</v>
      </c>
      <c r="E157" s="253">
        <f>+T.6!D74/T.6!D20*100</f>
        <v>21.899840321244014</v>
      </c>
      <c r="F157" s="238">
        <v>7.3529411764705888</v>
      </c>
      <c r="G157" s="253">
        <f>+T.6!E74/T.6!E20*100</f>
        <v>15.754870625624026</v>
      </c>
      <c r="H157" s="238">
        <v>1.9354838709677464</v>
      </c>
      <c r="I157" s="236" t="s">
        <v>0</v>
      </c>
      <c r="J157" s="236" t="s">
        <v>0</v>
      </c>
      <c r="K157" s="253">
        <f>+T.6!G74/T.6!G20*100</f>
        <v>12.234686227205458</v>
      </c>
      <c r="L157" s="238">
        <v>-3.9370078740157481</v>
      </c>
      <c r="M157" s="253">
        <f>+T.6!H74/T.6!H20*100</f>
        <v>32.170241154305401</v>
      </c>
      <c r="N157" s="238">
        <v>-4.4510385756676554</v>
      </c>
      <c r="O157" s="242" t="s">
        <v>0</v>
      </c>
      <c r="P157" s="242" t="s">
        <v>0</v>
      </c>
      <c r="Q157" s="105">
        <v>2014</v>
      </c>
      <c r="S157">
        <v>32.200000000000003</v>
      </c>
      <c r="T157" s="43">
        <f t="shared" si="22"/>
        <v>-4.4510385756676554</v>
      </c>
    </row>
    <row r="158" spans="2:20" ht="20.100000000000001" customHeight="1" x14ac:dyDescent="0.25">
      <c r="B158" s="108">
        <v>2015</v>
      </c>
      <c r="C158" s="242" t="s">
        <v>0</v>
      </c>
      <c r="D158" s="242" t="s">
        <v>0</v>
      </c>
      <c r="E158" s="253">
        <f>+T.6!D78/T.6!D24*100</f>
        <v>21.553250532795065</v>
      </c>
      <c r="F158" s="238">
        <v>-1.3698630136986172</v>
      </c>
      <c r="G158" s="253">
        <f>+T.6!E78/T.6!E24*100</f>
        <v>16.617064666408872</v>
      </c>
      <c r="H158" s="238">
        <v>5.0632911392405102</v>
      </c>
      <c r="I158" s="236" t="s">
        <v>0</v>
      </c>
      <c r="J158" s="236" t="s">
        <v>0</v>
      </c>
      <c r="K158" s="253">
        <f>+T.6!G78/T.6!G24*100</f>
        <v>13.434650549133789</v>
      </c>
      <c r="L158" s="238">
        <v>9.8360655737705009</v>
      </c>
      <c r="M158" s="253">
        <f>+T.6!H78/T.6!H24*100</f>
        <v>27.744725193491217</v>
      </c>
      <c r="N158" s="238">
        <v>-13.975155279503115</v>
      </c>
      <c r="O158" s="242" t="s">
        <v>0</v>
      </c>
      <c r="P158" s="242" t="s">
        <v>0</v>
      </c>
      <c r="Q158" s="105">
        <v>2015</v>
      </c>
      <c r="S158" s="43">
        <v>27.7</v>
      </c>
      <c r="T158" s="43">
        <f t="shared" si="22"/>
        <v>-13.975155279503115</v>
      </c>
    </row>
    <row r="159" spans="2:20" ht="20.100000000000001" customHeight="1" x14ac:dyDescent="0.25">
      <c r="B159" s="254" t="s">
        <v>138</v>
      </c>
      <c r="C159" s="236" t="s">
        <v>0</v>
      </c>
      <c r="D159" s="236" t="s">
        <v>0</v>
      </c>
      <c r="E159" s="270"/>
      <c r="F159" s="240">
        <v>0.93457943925234976</v>
      </c>
      <c r="G159" s="270"/>
      <c r="H159" s="241">
        <v>8.4967320261437962</v>
      </c>
      <c r="I159" s="236" t="s">
        <v>0</v>
      </c>
      <c r="J159" s="236" t="s">
        <v>0</v>
      </c>
      <c r="K159" s="270"/>
      <c r="L159" s="241">
        <v>8.064516129032258</v>
      </c>
      <c r="M159" s="270"/>
      <c r="N159" s="241">
        <v>-17.804154302670632</v>
      </c>
      <c r="O159" s="236" t="s">
        <v>0</v>
      </c>
      <c r="P159" s="236" t="s">
        <v>0</v>
      </c>
      <c r="Q159" s="255" t="s">
        <v>137</v>
      </c>
      <c r="T159" s="43">
        <f>+(S158-S154)/S154*100</f>
        <v>-17.804154302670632</v>
      </c>
    </row>
    <row r="160" spans="2:20" x14ac:dyDescent="0.25">
      <c r="B160" s="314" t="s">
        <v>250</v>
      </c>
      <c r="C160" s="97"/>
      <c r="D160" s="97"/>
      <c r="E160" s="97"/>
      <c r="F160" s="97"/>
      <c r="G160" s="98"/>
      <c r="H160" s="98"/>
      <c r="I160" s="97"/>
      <c r="J160" s="97"/>
      <c r="K160" s="97"/>
      <c r="L160" s="97"/>
      <c r="M160" s="97"/>
      <c r="N160" s="97"/>
      <c r="O160" s="97"/>
      <c r="P160" s="97"/>
      <c r="Q160" s="156" t="s">
        <v>352</v>
      </c>
    </row>
    <row r="161" spans="2:20" ht="20.100000000000001" customHeight="1" x14ac:dyDescent="0.25">
      <c r="B161" s="108">
        <v>2011</v>
      </c>
      <c r="C161" s="242" t="s">
        <v>0</v>
      </c>
      <c r="D161" s="242" t="s">
        <v>0</v>
      </c>
      <c r="E161" s="253">
        <f>+T.6!D63/T.6!D9*100</f>
        <v>34.395340349169658</v>
      </c>
      <c r="F161" s="272"/>
      <c r="G161" s="253">
        <f>+T.6!E63/T.6!E9*100</f>
        <v>19.184558105463587</v>
      </c>
      <c r="H161" s="272"/>
      <c r="I161" s="236" t="s">
        <v>0</v>
      </c>
      <c r="J161" s="236" t="s">
        <v>0</v>
      </c>
      <c r="K161" s="253">
        <f>+T.6!G63/T.6!G9*100</f>
        <v>35.288722387288459</v>
      </c>
      <c r="L161" s="272"/>
      <c r="M161" s="253">
        <f>+T.6!H63/T.6!H9*100</f>
        <v>42.891325452572673</v>
      </c>
      <c r="N161" s="272"/>
      <c r="O161" s="242" t="s">
        <v>0</v>
      </c>
      <c r="P161" s="242" t="s">
        <v>0</v>
      </c>
      <c r="Q161" s="105">
        <v>2011</v>
      </c>
      <c r="S161">
        <v>42.9</v>
      </c>
    </row>
    <row r="162" spans="2:20" ht="20.100000000000001" customHeight="1" x14ac:dyDescent="0.25">
      <c r="B162" s="108">
        <v>2012</v>
      </c>
      <c r="C162" s="242" t="s">
        <v>0</v>
      </c>
      <c r="D162" s="242" t="s">
        <v>0</v>
      </c>
      <c r="E162" s="253">
        <f>+T.6!D67/T.6!D13*100</f>
        <v>32.798745142202137</v>
      </c>
      <c r="F162" s="238">
        <v>-4.6511627906976782</v>
      </c>
      <c r="G162" s="253">
        <f>+T.6!E67/T.6!E13*100</f>
        <v>20.10829914819816</v>
      </c>
      <c r="H162" s="238">
        <v>4.6875000000000107</v>
      </c>
      <c r="I162" s="236" t="s">
        <v>0</v>
      </c>
      <c r="J162" s="236" t="s">
        <v>0</v>
      </c>
      <c r="K162" s="253">
        <f>+T.6!G67/T.6!G13*100</f>
        <v>33.844365924378131</v>
      </c>
      <c r="L162" s="238">
        <v>-4.2492917847025495</v>
      </c>
      <c r="M162" s="253">
        <f>+T.6!H67/T.6!H13*100</f>
        <v>42.891325452572673</v>
      </c>
      <c r="N162" s="238">
        <v>0</v>
      </c>
      <c r="O162" s="242" t="s">
        <v>0</v>
      </c>
      <c r="P162" s="242" t="s">
        <v>0</v>
      </c>
      <c r="Q162" s="105">
        <v>2012</v>
      </c>
      <c r="S162">
        <v>42.9</v>
      </c>
      <c r="T162" s="43">
        <f>+(S162-S161)/S161*100</f>
        <v>0</v>
      </c>
    </row>
    <row r="163" spans="2:20" ht="20.100000000000001" customHeight="1" x14ac:dyDescent="0.25">
      <c r="B163" s="108">
        <v>2013</v>
      </c>
      <c r="C163" s="242" t="s">
        <v>0</v>
      </c>
      <c r="D163" s="242" t="s">
        <v>0</v>
      </c>
      <c r="E163" s="253">
        <f>+T.6!D71/T.6!D17*100</f>
        <v>32.785050801132876</v>
      </c>
      <c r="F163" s="238">
        <v>0</v>
      </c>
      <c r="G163" s="253">
        <f>+T.6!E71/T.6!E17*100</f>
        <v>20.387740043373547</v>
      </c>
      <c r="H163" s="238">
        <v>1.4925373134328215</v>
      </c>
      <c r="I163" s="236" t="s">
        <v>0</v>
      </c>
      <c r="J163" s="236" t="s">
        <v>0</v>
      </c>
      <c r="K163" s="253">
        <f>+T.6!G71/T.6!G17*100</f>
        <v>33.798967178755859</v>
      </c>
      <c r="L163" s="238">
        <v>0</v>
      </c>
      <c r="M163" s="253">
        <f>+T.6!H71/T.6!H17*100</f>
        <v>42.891325452572673</v>
      </c>
      <c r="N163" s="238">
        <v>0</v>
      </c>
      <c r="O163" s="242" t="s">
        <v>0</v>
      </c>
      <c r="P163" s="242" t="s">
        <v>0</v>
      </c>
      <c r="Q163" s="105">
        <v>2013</v>
      </c>
      <c r="S163">
        <v>42.9</v>
      </c>
      <c r="T163" s="43">
        <f t="shared" ref="T163:T165" si="23">+(S163-S162)/S162*100</f>
        <v>0</v>
      </c>
    </row>
    <row r="164" spans="2:20" ht="20.100000000000001" customHeight="1" x14ac:dyDescent="0.25">
      <c r="B164" s="108">
        <v>2014</v>
      </c>
      <c r="C164" s="242" t="s">
        <v>0</v>
      </c>
      <c r="D164" s="242" t="s">
        <v>0</v>
      </c>
      <c r="E164" s="253">
        <f>+T.6!D75/T.6!D21*100</f>
        <v>32.859549480169427</v>
      </c>
      <c r="F164" s="238">
        <v>0.30487804878049213</v>
      </c>
      <c r="G164" s="253">
        <f>+T.6!E75/T.6!E21*100</f>
        <v>21.481745638583956</v>
      </c>
      <c r="H164" s="238">
        <v>5.3921568627451055</v>
      </c>
      <c r="I164" s="236" t="s">
        <v>0</v>
      </c>
      <c r="J164" s="236" t="s">
        <v>0</v>
      </c>
      <c r="K164" s="253">
        <f>+T.6!G75/T.6!G21*100</f>
        <v>33.772664616689639</v>
      </c>
      <c r="L164" s="238">
        <v>0</v>
      </c>
      <c r="M164" s="253">
        <f>+T.6!H75/T.6!H21*100</f>
        <v>42.125395220534514</v>
      </c>
      <c r="N164" s="238">
        <v>-1.8648018648018583</v>
      </c>
      <c r="O164" s="242" t="s">
        <v>0</v>
      </c>
      <c r="P164" s="242" t="s">
        <v>0</v>
      </c>
      <c r="Q164" s="105">
        <v>2014</v>
      </c>
      <c r="S164">
        <v>42.1</v>
      </c>
      <c r="T164" s="43">
        <f t="shared" si="23"/>
        <v>-1.8648018648018583</v>
      </c>
    </row>
    <row r="165" spans="2:20" ht="20.100000000000001" customHeight="1" x14ac:dyDescent="0.25">
      <c r="B165" s="108">
        <v>2015</v>
      </c>
      <c r="C165" s="242" t="s">
        <v>0</v>
      </c>
      <c r="D165" s="242" t="s">
        <v>0</v>
      </c>
      <c r="E165" s="253">
        <f>+T.6!D79/T.6!D25*100</f>
        <v>33.20935477451696</v>
      </c>
      <c r="F165" s="238">
        <v>0.91185410334347805</v>
      </c>
      <c r="G165" s="253">
        <f>+T.6!E79/T.6!E25*100</f>
        <v>21.923666864362545</v>
      </c>
      <c r="H165" s="238">
        <v>1.8604651162790631</v>
      </c>
      <c r="I165" s="236" t="s">
        <v>0</v>
      </c>
      <c r="J165" s="236" t="s">
        <v>0</v>
      </c>
      <c r="K165" s="253">
        <f>+T.6!G79/T.6!G25*100</f>
        <v>35.13164791742269</v>
      </c>
      <c r="L165" s="238">
        <v>3.8461538461538587</v>
      </c>
      <c r="M165" s="253">
        <f>+T.6!H79/T.6!H25*100</f>
        <v>43.459977908286582</v>
      </c>
      <c r="N165" s="238">
        <v>3.3254156769596164</v>
      </c>
      <c r="O165" s="242" t="s">
        <v>0</v>
      </c>
      <c r="P165" s="242" t="s">
        <v>0</v>
      </c>
      <c r="Q165" s="105">
        <v>2015</v>
      </c>
      <c r="S165" s="43">
        <v>43.5</v>
      </c>
      <c r="T165" s="43">
        <f t="shared" si="23"/>
        <v>3.3254156769596164</v>
      </c>
    </row>
    <row r="166" spans="2:20" ht="20.100000000000001" customHeight="1" thickBot="1" x14ac:dyDescent="0.3">
      <c r="B166" s="281" t="s">
        <v>138</v>
      </c>
      <c r="C166" s="282" t="s">
        <v>0</v>
      </c>
      <c r="D166" s="282" t="s">
        <v>0</v>
      </c>
      <c r="E166" s="283"/>
      <c r="F166" s="284">
        <v>-3.4883720930232434</v>
      </c>
      <c r="G166" s="283"/>
      <c r="H166" s="285">
        <v>14.062499999999996</v>
      </c>
      <c r="I166" s="282" t="s">
        <v>0</v>
      </c>
      <c r="J166" s="282" t="s">
        <v>0</v>
      </c>
      <c r="K166" s="283"/>
      <c r="L166" s="285">
        <v>-0.56657223796032796</v>
      </c>
      <c r="M166" s="283"/>
      <c r="N166" s="285">
        <v>1.3986013986014019</v>
      </c>
      <c r="O166" s="231" t="s">
        <v>0</v>
      </c>
      <c r="P166" s="282" t="s">
        <v>0</v>
      </c>
      <c r="Q166" s="286" t="s">
        <v>137</v>
      </c>
      <c r="T166" s="43">
        <f>+(S165-S161)/S161*100</f>
        <v>1.3986013986014019</v>
      </c>
    </row>
    <row r="167" spans="2:20" x14ac:dyDescent="0.25">
      <c r="B167" s="105"/>
      <c r="C167" s="103"/>
      <c r="D167" s="103"/>
      <c r="E167" s="106"/>
      <c r="F167" s="106"/>
      <c r="G167" s="106"/>
      <c r="H167" s="106"/>
      <c r="I167" s="103"/>
      <c r="J167" s="103"/>
      <c r="K167" s="106"/>
      <c r="L167" s="106"/>
      <c r="M167" s="106"/>
      <c r="N167" s="106"/>
      <c r="O167" s="103"/>
      <c r="P167" s="103"/>
      <c r="Q167" s="107"/>
    </row>
    <row r="168" spans="2:20" s="34" customFormat="1" ht="21" x14ac:dyDescent="0.45">
      <c r="B168" s="337" t="s">
        <v>255</v>
      </c>
      <c r="C168" s="337"/>
      <c r="D168" s="337"/>
      <c r="E168" s="337"/>
      <c r="F168" s="337"/>
      <c r="G168" s="337"/>
      <c r="H168" s="337"/>
      <c r="I168" s="337"/>
      <c r="J168" s="337"/>
      <c r="K168" s="337"/>
      <c r="L168" s="337"/>
      <c r="M168" s="337"/>
      <c r="N168" s="337"/>
      <c r="O168" s="337"/>
      <c r="P168" s="337"/>
      <c r="Q168" s="337"/>
      <c r="R168" s="125"/>
    </row>
    <row r="169" spans="2:20" s="35" customFormat="1" ht="18.75" x14ac:dyDescent="0.3">
      <c r="B169" s="338" t="s">
        <v>256</v>
      </c>
      <c r="C169" s="338"/>
      <c r="D169" s="338"/>
      <c r="E169" s="338"/>
      <c r="F169" s="338"/>
      <c r="G169" s="338"/>
      <c r="H169" s="338"/>
      <c r="I169" s="338"/>
      <c r="J169" s="338"/>
      <c r="K169" s="338"/>
      <c r="L169" s="338"/>
      <c r="M169" s="338"/>
      <c r="N169" s="338"/>
      <c r="O169" s="338"/>
      <c r="P169" s="338"/>
      <c r="Q169" s="338"/>
      <c r="R169" s="37"/>
    </row>
    <row r="170" spans="2:20" x14ac:dyDescent="0.25">
      <c r="B170" s="182"/>
      <c r="C170" s="182"/>
      <c r="D170" s="182"/>
      <c r="E170" s="182"/>
      <c r="F170" s="182"/>
      <c r="G170" s="182"/>
      <c r="H170" s="182"/>
      <c r="I170" s="182"/>
      <c r="J170" s="182"/>
      <c r="K170" s="182"/>
      <c r="L170" s="182"/>
      <c r="M170" s="182"/>
      <c r="N170" s="182"/>
      <c r="O170" s="182"/>
      <c r="P170" s="182"/>
      <c r="Q170" s="182"/>
    </row>
    <row r="171" spans="2:20" ht="32.25" customHeight="1" x14ac:dyDescent="0.25">
      <c r="B171" s="341" t="s">
        <v>135</v>
      </c>
      <c r="C171" s="344" t="s">
        <v>139</v>
      </c>
      <c r="D171" s="344"/>
      <c r="E171" s="344" t="s">
        <v>140</v>
      </c>
      <c r="F171" s="344"/>
      <c r="G171" s="344" t="s">
        <v>141</v>
      </c>
      <c r="H171" s="344"/>
      <c r="I171" s="344" t="s">
        <v>171</v>
      </c>
      <c r="J171" s="344"/>
      <c r="K171" s="344" t="s">
        <v>142</v>
      </c>
      <c r="L171" s="344"/>
      <c r="M171" s="344" t="s">
        <v>143</v>
      </c>
      <c r="N171" s="344"/>
      <c r="O171" s="345" t="s">
        <v>144</v>
      </c>
      <c r="P171" s="345"/>
      <c r="Q171" s="346" t="s">
        <v>136</v>
      </c>
    </row>
    <row r="172" spans="2:20" ht="20.25" customHeight="1" x14ac:dyDescent="0.25">
      <c r="B172" s="342"/>
      <c r="C172" s="345" t="s">
        <v>13</v>
      </c>
      <c r="D172" s="345"/>
      <c r="E172" s="345" t="s">
        <v>14</v>
      </c>
      <c r="F172" s="345"/>
      <c r="G172" s="345" t="s">
        <v>15</v>
      </c>
      <c r="H172" s="345"/>
      <c r="I172" s="345" t="s">
        <v>16</v>
      </c>
      <c r="J172" s="345"/>
      <c r="K172" s="345" t="s">
        <v>17</v>
      </c>
      <c r="L172" s="345"/>
      <c r="M172" s="345" t="s">
        <v>18</v>
      </c>
      <c r="N172" s="345"/>
      <c r="O172" s="345" t="s">
        <v>19</v>
      </c>
      <c r="P172" s="345"/>
      <c r="Q172" s="347"/>
    </row>
    <row r="173" spans="2:20" ht="13.5" customHeight="1" x14ac:dyDescent="0.25">
      <c r="B173" s="342"/>
      <c r="C173" s="331" t="s">
        <v>274</v>
      </c>
      <c r="D173" s="332" t="s">
        <v>277</v>
      </c>
      <c r="E173" s="331" t="s">
        <v>274</v>
      </c>
      <c r="F173" s="332" t="s">
        <v>277</v>
      </c>
      <c r="G173" s="331" t="s">
        <v>274</v>
      </c>
      <c r="H173" s="332" t="s">
        <v>277</v>
      </c>
      <c r="I173" s="331" t="s">
        <v>274</v>
      </c>
      <c r="J173" s="332" t="s">
        <v>277</v>
      </c>
      <c r="K173" s="331" t="s">
        <v>274</v>
      </c>
      <c r="L173" s="332" t="s">
        <v>277</v>
      </c>
      <c r="M173" s="331" t="s">
        <v>274</v>
      </c>
      <c r="N173" s="332" t="s">
        <v>277</v>
      </c>
      <c r="O173" s="331" t="s">
        <v>274</v>
      </c>
      <c r="P173" s="332" t="s">
        <v>277</v>
      </c>
      <c r="Q173" s="269"/>
    </row>
    <row r="174" spans="2:20" ht="13.5" customHeight="1" x14ac:dyDescent="0.25">
      <c r="B174" s="343"/>
      <c r="C174" s="333" t="s">
        <v>275</v>
      </c>
      <c r="D174" s="334" t="s">
        <v>276</v>
      </c>
      <c r="E174" s="333" t="s">
        <v>275</v>
      </c>
      <c r="F174" s="334" t="s">
        <v>276</v>
      </c>
      <c r="G174" s="333" t="s">
        <v>275</v>
      </c>
      <c r="H174" s="334" t="s">
        <v>276</v>
      </c>
      <c r="I174" s="333" t="s">
        <v>275</v>
      </c>
      <c r="J174" s="334" t="s">
        <v>276</v>
      </c>
      <c r="K174" s="333" t="s">
        <v>275</v>
      </c>
      <c r="L174" s="334" t="s">
        <v>276</v>
      </c>
      <c r="M174" s="333" t="s">
        <v>275</v>
      </c>
      <c r="N174" s="334" t="s">
        <v>276</v>
      </c>
      <c r="O174" s="333" t="s">
        <v>275</v>
      </c>
      <c r="P174" s="334" t="s">
        <v>276</v>
      </c>
      <c r="Q174" s="269"/>
    </row>
    <row r="175" spans="2:20" x14ac:dyDescent="0.25">
      <c r="B175" s="247" t="s">
        <v>251</v>
      </c>
      <c r="C175" s="97"/>
      <c r="D175" s="97"/>
      <c r="E175" s="97"/>
      <c r="F175" s="97"/>
      <c r="G175" s="98"/>
      <c r="H175" s="98"/>
      <c r="I175" s="98"/>
      <c r="J175" s="98"/>
      <c r="K175" s="340" t="s">
        <v>264</v>
      </c>
      <c r="L175" s="340"/>
      <c r="M175" s="340"/>
      <c r="N175" s="340"/>
      <c r="O175" s="340"/>
      <c r="P175" s="340"/>
      <c r="Q175" s="340"/>
    </row>
    <row r="176" spans="2:20" ht="20.100000000000001" customHeight="1" x14ac:dyDescent="0.25">
      <c r="B176" s="108">
        <v>2011</v>
      </c>
      <c r="C176" s="242" t="s">
        <v>0</v>
      </c>
      <c r="D176" s="242" t="s">
        <v>0</v>
      </c>
      <c r="E176" s="253">
        <f>+T.7!D8/1000</f>
        <v>671.59699999999998</v>
      </c>
      <c r="F176" s="272"/>
      <c r="G176" s="253">
        <f>+T.7!E8/1000</f>
        <v>9935.5339999999997</v>
      </c>
      <c r="H176" s="272"/>
      <c r="I176" s="253">
        <f>+T.7!F8/1000</f>
        <v>1473.471</v>
      </c>
      <c r="J176" s="272"/>
      <c r="K176" s="253">
        <f>+T.7!G8/1000</f>
        <v>1270.2449999999999</v>
      </c>
      <c r="L176" s="272"/>
      <c r="M176" s="253">
        <f>+T.7!H8/1000</f>
        <v>1735.2850000000001</v>
      </c>
      <c r="N176" s="272"/>
      <c r="O176" s="242" t="s">
        <v>0</v>
      </c>
      <c r="P176" s="242" t="s">
        <v>0</v>
      </c>
      <c r="Q176" s="105">
        <v>2011</v>
      </c>
      <c r="S176">
        <v>1735.3</v>
      </c>
    </row>
    <row r="177" spans="2:20" ht="20.100000000000001" customHeight="1" x14ac:dyDescent="0.25">
      <c r="B177" s="108">
        <v>2012</v>
      </c>
      <c r="C177" s="242" t="s">
        <v>0</v>
      </c>
      <c r="D177" s="242" t="s">
        <v>0</v>
      </c>
      <c r="E177" s="253">
        <f>+T.7!D12/1000</f>
        <v>689.96100000000001</v>
      </c>
      <c r="F177" s="238">
        <v>2.7397260273972566</v>
      </c>
      <c r="G177" s="253">
        <f>+T.7!E12/1000</f>
        <v>10390.324000000001</v>
      </c>
      <c r="H177" s="238">
        <v>4.5775250364853228</v>
      </c>
      <c r="I177" s="253">
        <f>+T.7!F12/1000</f>
        <v>1682.5740000000001</v>
      </c>
      <c r="J177" s="238">
        <v>14.190702409229718</v>
      </c>
      <c r="K177" s="253">
        <f>+T.7!G12/1000</f>
        <v>1340.5820000000001</v>
      </c>
      <c r="L177" s="238">
        <v>5.5424342623208833</v>
      </c>
      <c r="M177" s="253">
        <f>+T.7!H12/1000</f>
        <v>1735.2850000000001</v>
      </c>
      <c r="N177" s="238">
        <v>0</v>
      </c>
      <c r="O177" s="242" t="s">
        <v>0</v>
      </c>
      <c r="P177" s="242" t="s">
        <v>0</v>
      </c>
      <c r="Q177" s="105">
        <v>2012</v>
      </c>
      <c r="S177">
        <v>1735.3</v>
      </c>
      <c r="T177" s="43">
        <f>+(S177-S176)/S176*100</f>
        <v>0</v>
      </c>
    </row>
    <row r="178" spans="2:20" ht="20.100000000000001" customHeight="1" x14ac:dyDescent="0.25">
      <c r="B178" s="108">
        <v>2013</v>
      </c>
      <c r="C178" s="242" t="s">
        <v>0</v>
      </c>
      <c r="D178" s="242" t="s">
        <v>0</v>
      </c>
      <c r="E178" s="253">
        <f>+T.7!D16/1000</f>
        <v>718.92399999999998</v>
      </c>
      <c r="F178" s="238">
        <v>4.1884057971014457</v>
      </c>
      <c r="G178" s="253">
        <f>+T.7!E16/1000</f>
        <v>10729.123</v>
      </c>
      <c r="H178" s="238">
        <v>3.260733568809381</v>
      </c>
      <c r="I178" s="253">
        <f>+T.7!F16/1000</f>
        <v>1864.125</v>
      </c>
      <c r="J178" s="238">
        <v>10.786877451563058</v>
      </c>
      <c r="K178" s="253">
        <f>+T.7!G16/1000</f>
        <v>1539.14</v>
      </c>
      <c r="L178" s="238">
        <v>14.806802924063852</v>
      </c>
      <c r="M178" s="253">
        <f>+T.7!H16/1000</f>
        <v>1735.2850000000001</v>
      </c>
      <c r="N178" s="238">
        <v>0</v>
      </c>
      <c r="O178" s="242" t="s">
        <v>0</v>
      </c>
      <c r="P178" s="242" t="s">
        <v>0</v>
      </c>
      <c r="Q178" s="105">
        <v>2013</v>
      </c>
      <c r="S178">
        <v>1735.3</v>
      </c>
      <c r="T178" s="43">
        <f t="shared" ref="T178:T180" si="24">+(S178-S177)/S177*100</f>
        <v>0</v>
      </c>
    </row>
    <row r="179" spans="2:20" ht="20.100000000000001" customHeight="1" x14ac:dyDescent="0.25">
      <c r="B179" s="108">
        <v>2014</v>
      </c>
      <c r="C179" s="242" t="s">
        <v>0</v>
      </c>
      <c r="D179" s="242" t="s">
        <v>0</v>
      </c>
      <c r="E179" s="253">
        <f>+T.7!D20/1000</f>
        <v>734.70100000000002</v>
      </c>
      <c r="F179" s="238">
        <v>2.1978021978022073</v>
      </c>
      <c r="G179" s="253">
        <f>+T.7!E20/1000</f>
        <v>11067.673000000001</v>
      </c>
      <c r="H179" s="238">
        <v>3.1559031046406534</v>
      </c>
      <c r="I179" s="253">
        <f>+T.7!F20/1000</f>
        <v>1940.883</v>
      </c>
      <c r="J179" s="238">
        <v>4.1199506464245585</v>
      </c>
      <c r="K179" s="253">
        <f>+T.7!G20/1000</f>
        <v>1686.671</v>
      </c>
      <c r="L179" s="238">
        <v>9.5900201416412276</v>
      </c>
      <c r="M179" s="253">
        <f>+T.7!H20/1000</f>
        <v>1974.45</v>
      </c>
      <c r="N179" s="238">
        <v>13.784360053016773</v>
      </c>
      <c r="O179" s="242" t="s">
        <v>0</v>
      </c>
      <c r="P179" s="242" t="s">
        <v>0</v>
      </c>
      <c r="Q179" s="105">
        <v>2014</v>
      </c>
      <c r="S179">
        <v>1974.5</v>
      </c>
      <c r="T179" s="43">
        <f t="shared" si="24"/>
        <v>13.784360053016773</v>
      </c>
    </row>
    <row r="180" spans="2:20" ht="20.100000000000001" customHeight="1" x14ac:dyDescent="0.25">
      <c r="B180" s="108">
        <v>2015</v>
      </c>
      <c r="C180" s="242" t="s">
        <v>0</v>
      </c>
      <c r="D180" s="242" t="s">
        <v>0</v>
      </c>
      <c r="E180" s="253">
        <f>+T.7!D24/1000</f>
        <v>769.61900000000003</v>
      </c>
      <c r="F180" s="238">
        <v>4.7502381924595038</v>
      </c>
      <c r="G180" s="253">
        <f>+T.7!E24/1000</f>
        <v>11484.656000000001</v>
      </c>
      <c r="H180" s="238">
        <v>3.767720483930717</v>
      </c>
      <c r="I180" s="253">
        <f>+T.7!F24/1000</f>
        <v>2101.2559999999999</v>
      </c>
      <c r="J180" s="238">
        <v>8.2642073264980205</v>
      </c>
      <c r="K180" s="253">
        <f>+T.7!G24/1000</f>
        <v>1953.4380000000001</v>
      </c>
      <c r="L180" s="238">
        <v>15.811940475484676</v>
      </c>
      <c r="M180" s="253">
        <f>+T.7!H24/1000</f>
        <v>2422.0590000000002</v>
      </c>
      <c r="N180" s="238">
        <v>22.669030134211187</v>
      </c>
      <c r="O180" s="242" t="s">
        <v>0</v>
      </c>
      <c r="P180" s="242" t="s">
        <v>0</v>
      </c>
      <c r="Q180" s="105">
        <v>2015</v>
      </c>
      <c r="S180" s="43">
        <v>2422.1</v>
      </c>
      <c r="T180" s="43">
        <f t="shared" si="24"/>
        <v>22.669030134211187</v>
      </c>
    </row>
    <row r="181" spans="2:20" ht="20.100000000000001" customHeight="1" x14ac:dyDescent="0.25">
      <c r="B181" s="254" t="s">
        <v>138</v>
      </c>
      <c r="C181" s="236" t="s">
        <v>0</v>
      </c>
      <c r="D181" s="236" t="s">
        <v>0</v>
      </c>
      <c r="E181" s="270"/>
      <c r="F181" s="241">
        <v>14.592019058963668</v>
      </c>
      <c r="G181" s="270"/>
      <c r="H181" s="241">
        <v>15.592572089980381</v>
      </c>
      <c r="I181" s="270"/>
      <c r="J181" s="241">
        <v>42.606040040719392</v>
      </c>
      <c r="K181" s="270"/>
      <c r="L181" s="241">
        <v>53.786805227523224</v>
      </c>
      <c r="M181" s="270"/>
      <c r="N181" s="241">
        <v>39.5781709214545</v>
      </c>
      <c r="O181" s="242" t="s">
        <v>0</v>
      </c>
      <c r="P181" s="236" t="s">
        <v>0</v>
      </c>
      <c r="Q181" s="255" t="s">
        <v>137</v>
      </c>
      <c r="T181" s="43">
        <f>+(S180-S176)/S176*100</f>
        <v>39.5781709214545</v>
      </c>
    </row>
    <row r="182" spans="2:20" x14ac:dyDescent="0.25">
      <c r="B182" s="247" t="s">
        <v>252</v>
      </c>
      <c r="C182" s="97"/>
      <c r="D182" s="97"/>
      <c r="E182" s="97"/>
      <c r="F182" s="97"/>
      <c r="G182" s="98"/>
      <c r="H182" s="98"/>
      <c r="I182" s="98"/>
      <c r="J182" s="98"/>
      <c r="K182" s="335" t="s">
        <v>265</v>
      </c>
      <c r="L182" s="335"/>
      <c r="M182" s="335"/>
      <c r="N182" s="335"/>
      <c r="O182" s="335"/>
      <c r="P182" s="335"/>
      <c r="Q182" s="335"/>
    </row>
    <row r="183" spans="2:20" ht="20.100000000000001" customHeight="1" x14ac:dyDescent="0.25">
      <c r="B183" s="108">
        <v>2011</v>
      </c>
      <c r="C183" s="242" t="s">
        <v>0</v>
      </c>
      <c r="D183" s="242" t="s">
        <v>0</v>
      </c>
      <c r="E183" s="253">
        <f>+T.7!D9/1000</f>
        <v>191.5</v>
      </c>
      <c r="F183" s="272"/>
      <c r="G183" s="253">
        <f>+T.7!E9/1000</f>
        <v>4143.0709999999999</v>
      </c>
      <c r="H183" s="272"/>
      <c r="I183" s="253">
        <f>+T.7!F9/1000</f>
        <v>333.69900000000001</v>
      </c>
      <c r="J183" s="272"/>
      <c r="K183" s="253">
        <f>+T.7!G9/1000</f>
        <v>74.373000000000005</v>
      </c>
      <c r="L183" s="272"/>
      <c r="M183" s="253">
        <f>+T.7!H9/1000</f>
        <v>325.60199999999998</v>
      </c>
      <c r="N183" s="272"/>
      <c r="O183" s="242" t="s">
        <v>0</v>
      </c>
      <c r="P183" s="242" t="s">
        <v>0</v>
      </c>
      <c r="Q183" s="105">
        <v>2011</v>
      </c>
      <c r="S183">
        <v>325.60000000000002</v>
      </c>
    </row>
    <row r="184" spans="2:20" ht="20.100000000000001" customHeight="1" x14ac:dyDescent="0.25">
      <c r="B184" s="108">
        <v>2012</v>
      </c>
      <c r="C184" s="242" t="s">
        <v>0</v>
      </c>
      <c r="D184" s="242" t="s">
        <v>0</v>
      </c>
      <c r="E184" s="253">
        <f>+T.7!D13/1000</f>
        <v>192.119</v>
      </c>
      <c r="F184" s="238">
        <v>0.31331592689294741</v>
      </c>
      <c r="G184" s="253">
        <f>+T.7!E13/1000</f>
        <v>4397.3710000000001</v>
      </c>
      <c r="H184" s="238">
        <v>6.1379160531968635</v>
      </c>
      <c r="I184" s="253">
        <f>+T.7!F13/1000</f>
        <v>338.87</v>
      </c>
      <c r="J184" s="238">
        <v>1.5582858855259181</v>
      </c>
      <c r="K184" s="253">
        <f>+T.7!G13/1000</f>
        <v>82.600999999999999</v>
      </c>
      <c r="L184" s="238">
        <v>11.02150537634407</v>
      </c>
      <c r="M184" s="253">
        <f>+T.7!H13/1000</f>
        <v>325.60199999999998</v>
      </c>
      <c r="N184" s="238">
        <v>0</v>
      </c>
      <c r="O184" s="242" t="s">
        <v>0</v>
      </c>
      <c r="P184" s="242" t="s">
        <v>0</v>
      </c>
      <c r="Q184" s="105">
        <v>2012</v>
      </c>
      <c r="S184">
        <v>325.60000000000002</v>
      </c>
      <c r="T184" s="43">
        <f>+(S184-S183)/S183*100</f>
        <v>0</v>
      </c>
    </row>
    <row r="185" spans="2:20" ht="20.100000000000001" customHeight="1" x14ac:dyDescent="0.25">
      <c r="B185" s="108">
        <v>2013</v>
      </c>
      <c r="C185" s="242" t="s">
        <v>0</v>
      </c>
      <c r="D185" s="242" t="s">
        <v>0</v>
      </c>
      <c r="E185" s="253">
        <f>+T.7!D17/1000</f>
        <v>193.49600000000001</v>
      </c>
      <c r="F185" s="238">
        <v>0.72878709005726483</v>
      </c>
      <c r="G185" s="253">
        <f>+T.7!E17/1000</f>
        <v>4717.1270000000004</v>
      </c>
      <c r="H185" s="238">
        <v>7.2702051212080034</v>
      </c>
      <c r="I185" s="253">
        <f>+T.7!F17/1000</f>
        <v>362.59699999999998</v>
      </c>
      <c r="J185" s="238">
        <v>6.9932133372676439</v>
      </c>
      <c r="K185" s="253">
        <f>+T.7!G17/1000</f>
        <v>91.132999999999996</v>
      </c>
      <c r="L185" s="238">
        <v>10.290556900726394</v>
      </c>
      <c r="M185" s="253">
        <f>+T.7!H17/1000</f>
        <v>325.60199999999998</v>
      </c>
      <c r="N185" s="238">
        <v>0</v>
      </c>
      <c r="O185" s="242" t="s">
        <v>0</v>
      </c>
      <c r="P185" s="242" t="s">
        <v>0</v>
      </c>
      <c r="Q185" s="105">
        <v>2013</v>
      </c>
      <c r="S185">
        <v>325.60000000000002</v>
      </c>
      <c r="T185" s="43">
        <f t="shared" ref="T185:T187" si="25">+(S185-S184)/S184*100</f>
        <v>0</v>
      </c>
    </row>
    <row r="186" spans="2:20" ht="20.100000000000001" customHeight="1" x14ac:dyDescent="0.25">
      <c r="B186" s="108">
        <v>2014</v>
      </c>
      <c r="C186" s="242" t="s">
        <v>0</v>
      </c>
      <c r="D186" s="242" t="s">
        <v>0</v>
      </c>
      <c r="E186" s="253">
        <f>+T.7!D21/1000</f>
        <v>200.346</v>
      </c>
      <c r="F186" s="238">
        <v>3.5142118863049152</v>
      </c>
      <c r="G186" s="253">
        <f>+T.7!E21/1000</f>
        <v>4926.1840000000002</v>
      </c>
      <c r="H186" s="238">
        <v>4.4328082932309982</v>
      </c>
      <c r="I186" s="253">
        <f>+T.7!F21/1000</f>
        <v>394.42899999999997</v>
      </c>
      <c r="J186" s="238">
        <v>8.7699944842801862</v>
      </c>
      <c r="K186" s="253">
        <f>+T.7!G21/1000</f>
        <v>93.483999999999995</v>
      </c>
      <c r="L186" s="238">
        <v>2.6344676180022017</v>
      </c>
      <c r="M186" s="253">
        <f>+T.7!H21/1000</f>
        <v>325.07400000000001</v>
      </c>
      <c r="N186" s="238">
        <v>-0.15356265356265356</v>
      </c>
      <c r="O186" s="242" t="s">
        <v>0</v>
      </c>
      <c r="P186" s="242" t="s">
        <v>0</v>
      </c>
      <c r="Q186" s="105">
        <v>2014</v>
      </c>
      <c r="S186">
        <v>325.10000000000002</v>
      </c>
      <c r="T186" s="43">
        <f t="shared" si="25"/>
        <v>-0.15356265356265356</v>
      </c>
    </row>
    <row r="187" spans="2:20" ht="20.100000000000001" customHeight="1" x14ac:dyDescent="0.25">
      <c r="B187" s="108">
        <v>2015</v>
      </c>
      <c r="C187" s="242" t="s">
        <v>0</v>
      </c>
      <c r="D187" s="242" t="s">
        <v>0</v>
      </c>
      <c r="E187" s="253">
        <f>+T.7!D25/1000</f>
        <v>204.11199999999999</v>
      </c>
      <c r="F187" s="238">
        <v>1.8971542685970959</v>
      </c>
      <c r="G187" s="253">
        <f>+T.7!E25/1000</f>
        <v>4976.1049999999996</v>
      </c>
      <c r="H187" s="238">
        <v>1.0129511591084517</v>
      </c>
      <c r="I187" s="253">
        <f>+T.7!F25/1000</f>
        <v>403.58499999999998</v>
      </c>
      <c r="J187" s="238">
        <v>2.3326572008113708</v>
      </c>
      <c r="K187" s="253">
        <f>+T.7!G25/1000</f>
        <v>98.423000000000002</v>
      </c>
      <c r="L187" s="238">
        <v>5.2406417112299524</v>
      </c>
      <c r="M187" s="253">
        <f>+T.7!H25/1000</f>
        <v>348.38</v>
      </c>
      <c r="N187" s="238">
        <v>7.1670255306059527</v>
      </c>
      <c r="O187" s="242" t="s">
        <v>0</v>
      </c>
      <c r="P187" s="242" t="s">
        <v>0</v>
      </c>
      <c r="Q187" s="105">
        <v>2015</v>
      </c>
      <c r="S187" s="43">
        <v>348.4</v>
      </c>
      <c r="T187" s="43">
        <f t="shared" si="25"/>
        <v>7.1670255306059527</v>
      </c>
    </row>
    <row r="188" spans="2:20" ht="20.100000000000001" customHeight="1" x14ac:dyDescent="0.25">
      <c r="B188" s="254" t="s">
        <v>138</v>
      </c>
      <c r="C188" s="236" t="s">
        <v>0</v>
      </c>
      <c r="D188" s="236" t="s">
        <v>0</v>
      </c>
      <c r="E188" s="270"/>
      <c r="F188" s="241">
        <v>6.5796344647519556</v>
      </c>
      <c r="G188" s="270"/>
      <c r="H188" s="241">
        <v>20.105717940672442</v>
      </c>
      <c r="I188" s="270"/>
      <c r="J188" s="241">
        <v>20.94695834581961</v>
      </c>
      <c r="K188" s="270"/>
      <c r="L188" s="241">
        <v>32.258064516129032</v>
      </c>
      <c r="M188" s="270"/>
      <c r="N188" s="241">
        <v>7.0024570024569881</v>
      </c>
      <c r="O188" s="242" t="s">
        <v>0</v>
      </c>
      <c r="P188" s="236" t="s">
        <v>0</v>
      </c>
      <c r="Q188" s="255" t="s">
        <v>137</v>
      </c>
      <c r="T188" s="43">
        <f>+(S187-S183)/S183*100</f>
        <v>7.0024570024569881</v>
      </c>
    </row>
    <row r="189" spans="2:20" x14ac:dyDescent="0.25">
      <c r="B189" s="247" t="s">
        <v>303</v>
      </c>
      <c r="C189" s="97"/>
      <c r="D189" s="97"/>
      <c r="E189" s="97"/>
      <c r="F189" s="97"/>
      <c r="G189" s="98"/>
      <c r="H189" s="98"/>
      <c r="I189" s="335" t="s">
        <v>353</v>
      </c>
      <c r="J189" s="335"/>
      <c r="K189" s="335"/>
      <c r="L189" s="335"/>
      <c r="M189" s="335"/>
      <c r="N189" s="335"/>
      <c r="O189" s="335"/>
      <c r="P189" s="335"/>
      <c r="Q189" s="335"/>
    </row>
    <row r="190" spans="2:20" ht="20.100000000000001" customHeight="1" x14ac:dyDescent="0.25">
      <c r="B190" s="108">
        <v>2011</v>
      </c>
      <c r="C190" s="242" t="s">
        <v>0</v>
      </c>
      <c r="D190" s="242" t="s">
        <v>0</v>
      </c>
      <c r="E190" s="253">
        <f>+T.7!D63/T.7!D9*100</f>
        <v>33.414621409921672</v>
      </c>
      <c r="F190" s="272"/>
      <c r="G190" s="253">
        <f>+T.7!E63/T.7!E9*100</f>
        <v>14.588260737023335</v>
      </c>
      <c r="H190" s="272"/>
      <c r="I190" s="253">
        <f>+T.7!F63/T.7!F9*100</f>
        <v>29.721994971516246</v>
      </c>
      <c r="J190" s="272"/>
      <c r="K190" s="253">
        <f>+T.7!G63/T.7!G9*100</f>
        <v>33.809312519328252</v>
      </c>
      <c r="L190" s="272"/>
      <c r="M190" s="253">
        <f>+T.7!H63/T.7!H9*100</f>
        <v>42.227934717845713</v>
      </c>
      <c r="N190" s="272"/>
      <c r="O190" s="242" t="s">
        <v>0</v>
      </c>
      <c r="P190" s="242" t="s">
        <v>0</v>
      </c>
      <c r="Q190" s="105">
        <v>2011</v>
      </c>
      <c r="S190">
        <v>42.2</v>
      </c>
    </row>
    <row r="191" spans="2:20" ht="20.100000000000001" customHeight="1" x14ac:dyDescent="0.25">
      <c r="B191" s="108">
        <v>2012</v>
      </c>
      <c r="C191" s="242" t="s">
        <v>0</v>
      </c>
      <c r="D191" s="242" t="s">
        <v>0</v>
      </c>
      <c r="E191" s="253">
        <f>+T.7!D67/T.7!D13*100</f>
        <v>31.25927159729126</v>
      </c>
      <c r="F191" s="238">
        <v>-6.2874251497005931</v>
      </c>
      <c r="G191" s="253">
        <f>+T.7!E67/T.7!E13*100</f>
        <v>14.704012920447241</v>
      </c>
      <c r="H191" s="238">
        <v>0.6849315068493127</v>
      </c>
      <c r="I191" s="253">
        <f>+T.7!F67/T.7!F13*100</f>
        <v>30.527340868179536</v>
      </c>
      <c r="J191" s="238">
        <v>2.693602693602696</v>
      </c>
      <c r="K191" s="253">
        <f>+T.7!G67/T.7!G13*100</f>
        <v>32.677570489461388</v>
      </c>
      <c r="L191" s="238">
        <v>-3.2544378698224685</v>
      </c>
      <c r="M191" s="253">
        <f>+T.7!H67/T.7!H13*100</f>
        <v>42.227934717845713</v>
      </c>
      <c r="N191" s="238">
        <v>0</v>
      </c>
      <c r="O191" s="242" t="s">
        <v>0</v>
      </c>
      <c r="P191" s="242" t="s">
        <v>0</v>
      </c>
      <c r="Q191" s="105">
        <v>2012</v>
      </c>
      <c r="S191">
        <v>42.2</v>
      </c>
      <c r="T191" s="43">
        <f>+(S191-S190)/S190*100</f>
        <v>0</v>
      </c>
    </row>
    <row r="192" spans="2:20" ht="20.100000000000001" customHeight="1" x14ac:dyDescent="0.25">
      <c r="B192" s="108">
        <v>2013</v>
      </c>
      <c r="C192" s="242" t="s">
        <v>0</v>
      </c>
      <c r="D192" s="242" t="s">
        <v>0</v>
      </c>
      <c r="E192" s="253">
        <f>+T.7!D71/T.7!D17*100</f>
        <v>30.543267044279986</v>
      </c>
      <c r="F192" s="238">
        <v>-2.5559105431309925</v>
      </c>
      <c r="G192" s="253">
        <f>+T.7!E71/T.7!E17*100</f>
        <v>15.422417077174305</v>
      </c>
      <c r="H192" s="238">
        <v>4.761904761904769</v>
      </c>
      <c r="I192" s="253">
        <f>+T.7!F71/T.7!F17*100</f>
        <v>31.014045896684202</v>
      </c>
      <c r="J192" s="238">
        <v>1.639344262295082</v>
      </c>
      <c r="K192" s="253">
        <f>+T.7!G71/T.7!G17*100</f>
        <v>33.199828821612371</v>
      </c>
      <c r="L192" s="238">
        <v>1.5290519877675839</v>
      </c>
      <c r="M192" s="253">
        <f>+T.7!H71/T.7!H17*100</f>
        <v>42.227934717845713</v>
      </c>
      <c r="N192" s="238">
        <v>0</v>
      </c>
      <c r="O192" s="242" t="s">
        <v>0</v>
      </c>
      <c r="P192" s="242" t="s">
        <v>0</v>
      </c>
      <c r="Q192" s="105">
        <v>2013</v>
      </c>
      <c r="S192">
        <v>42.2</v>
      </c>
      <c r="T192" s="43">
        <f t="shared" ref="T192:T194" si="26">+(S192-S191)/S191*100</f>
        <v>0</v>
      </c>
    </row>
    <row r="193" spans="2:20" ht="20.100000000000001" customHeight="1" x14ac:dyDescent="0.25">
      <c r="B193" s="108">
        <v>2014</v>
      </c>
      <c r="C193" s="242" t="s">
        <v>0</v>
      </c>
      <c r="D193" s="242" t="s">
        <v>0</v>
      </c>
      <c r="E193" s="253">
        <f>+T.7!D75/T.7!D21*100</f>
        <v>30.897048106775276</v>
      </c>
      <c r="F193" s="238">
        <v>1.3114754098360608</v>
      </c>
      <c r="G193" s="253">
        <f>+T.7!E75/T.7!E21*100</f>
        <v>16.355804005696907</v>
      </c>
      <c r="H193" s="238">
        <v>6.4935064935064819</v>
      </c>
      <c r="I193" s="253">
        <f>+T.7!F75/T.7!F21*100</f>
        <v>31.530896561865379</v>
      </c>
      <c r="J193" s="238">
        <v>1.6129032258064515</v>
      </c>
      <c r="K193" s="253">
        <f>+T.7!G75/T.7!G21*100</f>
        <v>33.46241067990244</v>
      </c>
      <c r="L193" s="238">
        <v>0.90361445783131655</v>
      </c>
      <c r="M193" s="253">
        <f>+T.7!H75/T.7!H21*100</f>
        <v>41.521622768969529</v>
      </c>
      <c r="N193" s="238">
        <v>-1.658767772511855</v>
      </c>
      <c r="O193" s="242" t="s">
        <v>0</v>
      </c>
      <c r="P193" s="242" t="s">
        <v>0</v>
      </c>
      <c r="Q193" s="105">
        <v>2014</v>
      </c>
      <c r="S193">
        <v>41.5</v>
      </c>
      <c r="T193" s="43">
        <f t="shared" si="26"/>
        <v>-1.658767772511855</v>
      </c>
    </row>
    <row r="194" spans="2:20" ht="20.100000000000001" customHeight="1" x14ac:dyDescent="0.25">
      <c r="B194" s="108">
        <v>2015</v>
      </c>
      <c r="C194" s="242" t="s">
        <v>0</v>
      </c>
      <c r="D194" s="242" t="s">
        <v>0</v>
      </c>
      <c r="E194" s="253">
        <f>+T.7!D79/T.7!D25*100</f>
        <v>31.44695069373677</v>
      </c>
      <c r="F194" s="238">
        <v>1.6181229773462786</v>
      </c>
      <c r="G194" s="253">
        <f>+T.7!E79/T.7!E25*100</f>
        <v>16.405622469783093</v>
      </c>
      <c r="H194" s="238">
        <v>0</v>
      </c>
      <c r="I194" s="253">
        <f>+T.7!F79/T.7!F25*100</f>
        <v>32.230385172887992</v>
      </c>
      <c r="J194" s="238">
        <v>2.2222222222222312</v>
      </c>
      <c r="K194" s="253">
        <f>+T.7!G79/T.7!G25*100</f>
        <v>34.871930341485225</v>
      </c>
      <c r="L194" s="238">
        <v>4.1791044776119364</v>
      </c>
      <c r="M194" s="253">
        <f>+T.7!H79/T.7!H25*100</f>
        <v>43.124461794592115</v>
      </c>
      <c r="N194" s="238">
        <v>3.855421686746991</v>
      </c>
      <c r="O194" s="242" t="s">
        <v>0</v>
      </c>
      <c r="P194" s="242" t="s">
        <v>0</v>
      </c>
      <c r="Q194" s="105">
        <v>2015</v>
      </c>
      <c r="S194" s="43">
        <v>43.1</v>
      </c>
      <c r="T194" s="43">
        <f t="shared" si="26"/>
        <v>3.855421686746991</v>
      </c>
    </row>
    <row r="195" spans="2:20" ht="20.100000000000001" customHeight="1" thickBot="1" x14ac:dyDescent="0.3">
      <c r="B195" s="281" t="s">
        <v>138</v>
      </c>
      <c r="C195" s="282" t="s">
        <v>0</v>
      </c>
      <c r="D195" s="282" t="s">
        <v>0</v>
      </c>
      <c r="E195" s="283"/>
      <c r="F195" s="284">
        <v>-5.9880239520958085</v>
      </c>
      <c r="G195" s="283"/>
      <c r="H195" s="285">
        <v>12.328767123287664</v>
      </c>
      <c r="I195" s="283"/>
      <c r="J195" s="285">
        <v>8.4175084175084294</v>
      </c>
      <c r="K195" s="283"/>
      <c r="L195" s="285">
        <v>3.2544378698224898</v>
      </c>
      <c r="M195" s="283"/>
      <c r="N195" s="285">
        <v>2.1327014218009444</v>
      </c>
      <c r="O195" s="231" t="s">
        <v>0</v>
      </c>
      <c r="P195" s="282" t="s">
        <v>0</v>
      </c>
      <c r="Q195" s="286" t="s">
        <v>137</v>
      </c>
      <c r="T195" s="43">
        <f>+(S194-S190)/S190*100</f>
        <v>2.1327014218009444</v>
      </c>
    </row>
    <row r="196" spans="2:20" x14ac:dyDescent="0.25">
      <c r="B196" s="105"/>
      <c r="C196" s="103"/>
      <c r="D196" s="103"/>
      <c r="E196" s="106"/>
      <c r="F196" s="106"/>
      <c r="G196" s="106"/>
      <c r="H196" s="106"/>
      <c r="I196" s="103"/>
      <c r="J196" s="103"/>
      <c r="K196" s="106"/>
      <c r="L196" s="106"/>
      <c r="M196" s="106"/>
      <c r="N196" s="106"/>
      <c r="O196" s="103"/>
      <c r="P196" s="103"/>
      <c r="Q196" s="107"/>
    </row>
    <row r="197" spans="2:20" s="34" customFormat="1" ht="21" x14ac:dyDescent="0.45">
      <c r="B197" s="337" t="s">
        <v>255</v>
      </c>
      <c r="C197" s="337"/>
      <c r="D197" s="337"/>
      <c r="E197" s="337"/>
      <c r="F197" s="337"/>
      <c r="G197" s="337"/>
      <c r="H197" s="337"/>
      <c r="I197" s="337"/>
      <c r="J197" s="337"/>
      <c r="K197" s="337"/>
      <c r="L197" s="337"/>
      <c r="M197" s="337"/>
      <c r="N197" s="337"/>
      <c r="O197" s="337"/>
      <c r="P197" s="337"/>
      <c r="Q197" s="337"/>
      <c r="R197" s="125"/>
    </row>
    <row r="198" spans="2:20" s="35" customFormat="1" ht="18.75" x14ac:dyDescent="0.3">
      <c r="B198" s="338" t="s">
        <v>256</v>
      </c>
      <c r="C198" s="338"/>
      <c r="D198" s="338"/>
      <c r="E198" s="338"/>
      <c r="F198" s="338"/>
      <c r="G198" s="338"/>
      <c r="H198" s="338"/>
      <c r="I198" s="338"/>
      <c r="J198" s="338"/>
      <c r="K198" s="338"/>
      <c r="L198" s="338"/>
      <c r="M198" s="338"/>
      <c r="N198" s="338"/>
      <c r="O198" s="338"/>
      <c r="P198" s="338"/>
      <c r="Q198" s="338"/>
      <c r="R198" s="37"/>
    </row>
    <row r="199" spans="2:20" x14ac:dyDescent="0.25">
      <c r="B199" s="182"/>
      <c r="C199" s="182"/>
      <c r="D199" s="182"/>
      <c r="E199" s="182"/>
      <c r="F199" s="182"/>
      <c r="G199" s="182"/>
      <c r="H199" s="182"/>
      <c r="I199" s="182"/>
      <c r="J199" s="182"/>
      <c r="K199" s="182"/>
      <c r="L199" s="182"/>
      <c r="M199" s="182"/>
      <c r="N199" s="182"/>
      <c r="O199" s="182"/>
      <c r="P199" s="182"/>
      <c r="Q199" s="182"/>
    </row>
    <row r="200" spans="2:20" ht="32.25" customHeight="1" x14ac:dyDescent="0.25">
      <c r="B200" s="341" t="s">
        <v>135</v>
      </c>
      <c r="C200" s="344" t="s">
        <v>139</v>
      </c>
      <c r="D200" s="344"/>
      <c r="E200" s="344" t="s">
        <v>140</v>
      </c>
      <c r="F200" s="344"/>
      <c r="G200" s="344" t="s">
        <v>141</v>
      </c>
      <c r="H200" s="344"/>
      <c r="I200" s="344" t="s">
        <v>171</v>
      </c>
      <c r="J200" s="344"/>
      <c r="K200" s="344" t="s">
        <v>142</v>
      </c>
      <c r="L200" s="344"/>
      <c r="M200" s="344" t="s">
        <v>143</v>
      </c>
      <c r="N200" s="344"/>
      <c r="O200" s="345" t="s">
        <v>144</v>
      </c>
      <c r="P200" s="345"/>
      <c r="Q200" s="346" t="s">
        <v>136</v>
      </c>
    </row>
    <row r="201" spans="2:20" ht="20.25" customHeight="1" x14ac:dyDescent="0.25">
      <c r="B201" s="342"/>
      <c r="C201" s="345" t="s">
        <v>13</v>
      </c>
      <c r="D201" s="345"/>
      <c r="E201" s="345" t="s">
        <v>14</v>
      </c>
      <c r="F201" s="345"/>
      <c r="G201" s="345" t="s">
        <v>15</v>
      </c>
      <c r="H201" s="345"/>
      <c r="I201" s="345" t="s">
        <v>16</v>
      </c>
      <c r="J201" s="345"/>
      <c r="K201" s="345" t="s">
        <v>17</v>
      </c>
      <c r="L201" s="345"/>
      <c r="M201" s="345" t="s">
        <v>18</v>
      </c>
      <c r="N201" s="345"/>
      <c r="O201" s="345" t="s">
        <v>19</v>
      </c>
      <c r="P201" s="345"/>
      <c r="Q201" s="347"/>
    </row>
    <row r="202" spans="2:20" ht="14.25" customHeight="1" x14ac:dyDescent="0.25">
      <c r="B202" s="342"/>
      <c r="C202" s="331" t="s">
        <v>274</v>
      </c>
      <c r="D202" s="332" t="s">
        <v>277</v>
      </c>
      <c r="E202" s="331" t="s">
        <v>274</v>
      </c>
      <c r="F202" s="332" t="s">
        <v>277</v>
      </c>
      <c r="G202" s="331" t="s">
        <v>274</v>
      </c>
      <c r="H202" s="332" t="s">
        <v>277</v>
      </c>
      <c r="I202" s="331" t="s">
        <v>274</v>
      </c>
      <c r="J202" s="332" t="s">
        <v>277</v>
      </c>
      <c r="K202" s="331" t="s">
        <v>274</v>
      </c>
      <c r="L202" s="332" t="s">
        <v>277</v>
      </c>
      <c r="M202" s="331" t="s">
        <v>274</v>
      </c>
      <c r="N202" s="332" t="s">
        <v>277</v>
      </c>
      <c r="O202" s="331" t="s">
        <v>274</v>
      </c>
      <c r="P202" s="332" t="s">
        <v>277</v>
      </c>
      <c r="Q202" s="269"/>
    </row>
    <row r="203" spans="2:20" ht="15.75" customHeight="1" x14ac:dyDescent="0.25">
      <c r="B203" s="343"/>
      <c r="C203" s="333" t="s">
        <v>275</v>
      </c>
      <c r="D203" s="334" t="s">
        <v>276</v>
      </c>
      <c r="E203" s="333" t="s">
        <v>275</v>
      </c>
      <c r="F203" s="334" t="s">
        <v>276</v>
      </c>
      <c r="G203" s="333" t="s">
        <v>275</v>
      </c>
      <c r="H203" s="334" t="s">
        <v>276</v>
      </c>
      <c r="I203" s="333" t="s">
        <v>275</v>
      </c>
      <c r="J203" s="334" t="s">
        <v>276</v>
      </c>
      <c r="K203" s="333" t="s">
        <v>275</v>
      </c>
      <c r="L203" s="334" t="s">
        <v>276</v>
      </c>
      <c r="M203" s="333" t="s">
        <v>275</v>
      </c>
      <c r="N203" s="334" t="s">
        <v>276</v>
      </c>
      <c r="O203" s="333" t="s">
        <v>275</v>
      </c>
      <c r="P203" s="334" t="s">
        <v>276</v>
      </c>
      <c r="Q203" s="269"/>
    </row>
    <row r="204" spans="2:20" x14ac:dyDescent="0.25">
      <c r="B204" s="247" t="s">
        <v>253</v>
      </c>
      <c r="C204" s="97"/>
      <c r="D204" s="97"/>
      <c r="E204" s="97"/>
      <c r="F204" s="97"/>
      <c r="G204" s="98"/>
      <c r="H204" s="98"/>
      <c r="I204" s="97"/>
      <c r="J204" s="97"/>
      <c r="K204" s="340" t="s">
        <v>266</v>
      </c>
      <c r="L204" s="340"/>
      <c r="M204" s="340"/>
      <c r="N204" s="340"/>
      <c r="O204" s="340"/>
      <c r="P204" s="340"/>
      <c r="Q204" s="340"/>
    </row>
    <row r="205" spans="2:20" ht="20.100000000000001" customHeight="1" x14ac:dyDescent="0.25">
      <c r="B205" s="108">
        <v>2011</v>
      </c>
      <c r="C205" s="242" t="s">
        <v>0</v>
      </c>
      <c r="D205" s="242" t="s">
        <v>0</v>
      </c>
      <c r="E205" s="327" t="s">
        <v>1</v>
      </c>
      <c r="F205" s="272"/>
      <c r="G205" s="253">
        <f>+T.8!E8/1000</f>
        <v>608.55499999999995</v>
      </c>
      <c r="H205" s="272"/>
      <c r="I205" s="236" t="s">
        <v>0</v>
      </c>
      <c r="J205" s="236" t="s">
        <v>0</v>
      </c>
      <c r="K205" s="253">
        <f>+T.8!G8/1000</f>
        <v>7.2</v>
      </c>
      <c r="L205" s="272"/>
      <c r="M205" s="253">
        <f>+T.8!H8/1000</f>
        <v>64.748000000000005</v>
      </c>
      <c r="N205" s="272"/>
      <c r="O205" s="242" t="s">
        <v>0</v>
      </c>
      <c r="P205" s="242" t="s">
        <v>0</v>
      </c>
      <c r="Q205" s="105">
        <v>2011</v>
      </c>
      <c r="S205">
        <v>64.7</v>
      </c>
    </row>
    <row r="206" spans="2:20" ht="20.100000000000001" customHeight="1" x14ac:dyDescent="0.25">
      <c r="B206" s="108">
        <v>2012</v>
      </c>
      <c r="C206" s="242" t="s">
        <v>0</v>
      </c>
      <c r="D206" s="242" t="s">
        <v>0</v>
      </c>
      <c r="E206" s="327" t="s">
        <v>1</v>
      </c>
      <c r="F206" s="242" t="s">
        <v>0</v>
      </c>
      <c r="G206" s="253">
        <f>+T.8!E12/1000</f>
        <v>607.53200000000004</v>
      </c>
      <c r="H206" s="238">
        <v>-0.18074268813671093</v>
      </c>
      <c r="I206" s="236" t="s">
        <v>0</v>
      </c>
      <c r="J206" s="236" t="s">
        <v>0</v>
      </c>
      <c r="K206" s="253">
        <f>+T.8!G12/1000</f>
        <v>6.4779999999999998</v>
      </c>
      <c r="L206" s="238">
        <v>-9.7222222222222232</v>
      </c>
      <c r="M206" s="253">
        <f>+T.8!H12/1000</f>
        <v>64.748000000000005</v>
      </c>
      <c r="N206" s="238">
        <v>0</v>
      </c>
      <c r="O206" s="242" t="s">
        <v>0</v>
      </c>
      <c r="P206" s="242" t="s">
        <v>0</v>
      </c>
      <c r="Q206" s="105">
        <v>2012</v>
      </c>
      <c r="S206">
        <v>64.7</v>
      </c>
      <c r="T206" s="43">
        <f>+(S206-S205)/S205*100</f>
        <v>0</v>
      </c>
    </row>
    <row r="207" spans="2:20" ht="20.100000000000001" customHeight="1" x14ac:dyDescent="0.25">
      <c r="B207" s="108">
        <v>2013</v>
      </c>
      <c r="C207" s="242" t="s">
        <v>0</v>
      </c>
      <c r="D207" s="242" t="s">
        <v>0</v>
      </c>
      <c r="E207" s="327" t="s">
        <v>1</v>
      </c>
      <c r="F207" s="242" t="s">
        <v>0</v>
      </c>
      <c r="G207" s="253">
        <f>+T.8!E16/1000</f>
        <v>632.64700000000005</v>
      </c>
      <c r="H207" s="238">
        <v>4.1316872427983578</v>
      </c>
      <c r="I207" s="236" t="s">
        <v>0</v>
      </c>
      <c r="J207" s="236" t="s">
        <v>0</v>
      </c>
      <c r="K207" s="253">
        <f>+T.8!G16/1000</f>
        <v>4.125</v>
      </c>
      <c r="L207" s="238">
        <v>-36.923076923076934</v>
      </c>
      <c r="M207" s="253">
        <f>+T.8!H16/1000</f>
        <v>64.748000000000005</v>
      </c>
      <c r="N207" s="238">
        <v>0</v>
      </c>
      <c r="O207" s="242" t="s">
        <v>0</v>
      </c>
      <c r="P207" s="242" t="s">
        <v>0</v>
      </c>
      <c r="Q207" s="105">
        <v>2013</v>
      </c>
      <c r="S207">
        <v>64.7</v>
      </c>
      <c r="T207" s="43">
        <f t="shared" ref="T207:T209" si="27">+(S207-S206)/S206*100</f>
        <v>0</v>
      </c>
    </row>
    <row r="208" spans="2:20" ht="20.100000000000001" customHeight="1" x14ac:dyDescent="0.25">
      <c r="B208" s="108">
        <v>2014</v>
      </c>
      <c r="C208" s="242" t="s">
        <v>0</v>
      </c>
      <c r="D208" s="242" t="s">
        <v>0</v>
      </c>
      <c r="E208" s="327" t="s">
        <v>1</v>
      </c>
      <c r="F208" s="242" t="s">
        <v>0</v>
      </c>
      <c r="G208" s="253">
        <f>+T.8!E20/1000</f>
        <v>671.63</v>
      </c>
      <c r="H208" s="238">
        <v>6.1650331963325957</v>
      </c>
      <c r="I208" s="236" t="s">
        <v>0</v>
      </c>
      <c r="J208" s="236" t="s">
        <v>0</v>
      </c>
      <c r="K208" s="253">
        <f>+T.8!G20/1000</f>
        <v>3.262</v>
      </c>
      <c r="L208" s="238">
        <v>-19.512195121951219</v>
      </c>
      <c r="M208" s="253">
        <f>+T.8!H20/1000</f>
        <v>58.076000000000001</v>
      </c>
      <c r="N208" s="238">
        <v>-10.200927357032459</v>
      </c>
      <c r="O208" s="242" t="s">
        <v>0</v>
      </c>
      <c r="P208" s="242" t="s">
        <v>0</v>
      </c>
      <c r="Q208" s="105">
        <v>2014</v>
      </c>
      <c r="S208">
        <v>58.1</v>
      </c>
      <c r="T208" s="43">
        <f t="shared" si="27"/>
        <v>-10.200927357032459</v>
      </c>
    </row>
    <row r="209" spans="2:20" ht="20.100000000000001" customHeight="1" x14ac:dyDescent="0.25">
      <c r="B209" s="108">
        <v>2015</v>
      </c>
      <c r="C209" s="242" t="s">
        <v>0</v>
      </c>
      <c r="D209" s="242" t="s">
        <v>0</v>
      </c>
      <c r="E209" s="327" t="s">
        <v>1</v>
      </c>
      <c r="F209" s="242" t="s">
        <v>0</v>
      </c>
      <c r="G209" s="253">
        <f>+T.8!E24/1000</f>
        <v>680.17600000000004</v>
      </c>
      <c r="H209" s="238">
        <v>1.2805241215008967</v>
      </c>
      <c r="I209" s="236" t="s">
        <v>0</v>
      </c>
      <c r="J209" s="236" t="s">
        <v>0</v>
      </c>
      <c r="K209" s="253">
        <f>+T.8!G24/1000</f>
        <v>3.1890000000000001</v>
      </c>
      <c r="L209" s="238">
        <v>-3.0303030303030196</v>
      </c>
      <c r="M209" s="253">
        <f>+T.8!H24/1000</f>
        <v>48.079000000000001</v>
      </c>
      <c r="N209" s="238">
        <v>-17.21170395869191</v>
      </c>
      <c r="O209" s="242" t="s">
        <v>0</v>
      </c>
      <c r="P209" s="242" t="s">
        <v>0</v>
      </c>
      <c r="Q209" s="105">
        <v>2015</v>
      </c>
      <c r="S209" s="43">
        <v>48.1</v>
      </c>
      <c r="T209" s="43">
        <f t="shared" si="27"/>
        <v>-17.21170395869191</v>
      </c>
    </row>
    <row r="210" spans="2:20" ht="20.100000000000001" customHeight="1" x14ac:dyDescent="0.25">
      <c r="B210" s="254" t="s">
        <v>138</v>
      </c>
      <c r="C210" s="236" t="s">
        <v>0</v>
      </c>
      <c r="D210" s="236" t="s">
        <v>0</v>
      </c>
      <c r="E210" s="270"/>
      <c r="F210" s="242" t="s">
        <v>0</v>
      </c>
      <c r="G210" s="270"/>
      <c r="H210" s="241">
        <v>11.764705882352944</v>
      </c>
      <c r="I210" s="236" t="s">
        <v>0</v>
      </c>
      <c r="J210" s="236" t="s">
        <v>0</v>
      </c>
      <c r="K210" s="270"/>
      <c r="L210" s="241">
        <v>-55.555555555555557</v>
      </c>
      <c r="M210" s="270"/>
      <c r="N210" s="241">
        <v>-25.656877897990725</v>
      </c>
      <c r="O210" s="242" t="s">
        <v>0</v>
      </c>
      <c r="P210" s="236" t="s">
        <v>0</v>
      </c>
      <c r="Q210" s="255" t="s">
        <v>137</v>
      </c>
      <c r="T210" s="43">
        <f>+(S209-S205)/S205*100</f>
        <v>-25.656877897990725</v>
      </c>
    </row>
    <row r="211" spans="2:20" x14ac:dyDescent="0.25">
      <c r="B211" s="247" t="s">
        <v>254</v>
      </c>
      <c r="C211" s="97"/>
      <c r="D211" s="97"/>
      <c r="E211" s="97"/>
      <c r="F211" s="97"/>
      <c r="G211" s="98"/>
      <c r="H211" s="98"/>
      <c r="I211" s="97"/>
      <c r="J211" s="97"/>
      <c r="K211" s="335" t="s">
        <v>267</v>
      </c>
      <c r="L211" s="335"/>
      <c r="M211" s="335"/>
      <c r="N211" s="335"/>
      <c r="O211" s="335"/>
      <c r="P211" s="335"/>
      <c r="Q211" s="335"/>
      <c r="R211" s="12"/>
    </row>
    <row r="212" spans="2:20" ht="20.100000000000001" customHeight="1" x14ac:dyDescent="0.25">
      <c r="B212" s="108">
        <v>2011</v>
      </c>
      <c r="C212" s="242" t="s">
        <v>0</v>
      </c>
      <c r="D212" s="242" t="s">
        <v>0</v>
      </c>
      <c r="E212" s="253">
        <f>+T.8!D9/1000</f>
        <v>5.7679999999999998</v>
      </c>
      <c r="F212" s="272"/>
      <c r="G212" s="253">
        <f>+T.8!E9/1000</f>
        <v>585.72699999999998</v>
      </c>
      <c r="H212" s="272"/>
      <c r="I212" s="236" t="s">
        <v>0</v>
      </c>
      <c r="J212" s="236" t="s">
        <v>0</v>
      </c>
      <c r="K212" s="253">
        <f>+T.8!G9/1000</f>
        <v>3.0369999999999999</v>
      </c>
      <c r="L212" s="272"/>
      <c r="M212" s="253">
        <f>+T.8!H9/1000</f>
        <v>24.617999999999999</v>
      </c>
      <c r="N212" s="272"/>
      <c r="O212" s="242" t="s">
        <v>0</v>
      </c>
      <c r="P212" s="242" t="s">
        <v>0</v>
      </c>
      <c r="Q212" s="105">
        <v>2011</v>
      </c>
      <c r="R212" s="12"/>
      <c r="S212">
        <v>24.6</v>
      </c>
    </row>
    <row r="213" spans="2:20" ht="20.100000000000001" customHeight="1" x14ac:dyDescent="0.25">
      <c r="B213" s="108">
        <v>2012</v>
      </c>
      <c r="C213" s="242" t="s">
        <v>0</v>
      </c>
      <c r="D213" s="242" t="s">
        <v>0</v>
      </c>
      <c r="E213" s="253">
        <f>+T.8!D13/1000</f>
        <v>6.7880000000000003</v>
      </c>
      <c r="F213" s="238">
        <v>17.241379310344829</v>
      </c>
      <c r="G213" s="253">
        <f>+T.8!E13/1000</f>
        <v>602.85299999999995</v>
      </c>
      <c r="H213" s="238">
        <v>2.9366569916339307</v>
      </c>
      <c r="I213" s="236" t="s">
        <v>0</v>
      </c>
      <c r="J213" s="236" t="s">
        <v>0</v>
      </c>
      <c r="K213" s="253">
        <f>+T.8!G13/1000</f>
        <v>2.5859999999999999</v>
      </c>
      <c r="L213" s="238">
        <v>-13.33333333333333</v>
      </c>
      <c r="M213" s="253">
        <f>+T.8!H13/1000</f>
        <v>24.617999999999999</v>
      </c>
      <c r="N213" s="238">
        <v>0</v>
      </c>
      <c r="O213" s="242" t="s">
        <v>0</v>
      </c>
      <c r="P213" s="242" t="s">
        <v>0</v>
      </c>
      <c r="Q213" s="105">
        <v>2012</v>
      </c>
      <c r="S213">
        <v>24.6</v>
      </c>
      <c r="T213" s="43">
        <f>+(S213-S212)/S212*100</f>
        <v>0</v>
      </c>
    </row>
    <row r="214" spans="2:20" ht="20.100000000000001" customHeight="1" x14ac:dyDescent="0.25">
      <c r="B214" s="108">
        <v>2013</v>
      </c>
      <c r="C214" s="242" t="s">
        <v>0</v>
      </c>
      <c r="D214" s="242" t="s">
        <v>0</v>
      </c>
      <c r="E214" s="253">
        <f>+T.8!D17/1000</f>
        <v>8.468</v>
      </c>
      <c r="F214" s="238">
        <v>25.000000000000007</v>
      </c>
      <c r="G214" s="253">
        <f>+T.8!E17/1000</f>
        <v>622.53300000000002</v>
      </c>
      <c r="H214" s="238">
        <v>3.2509537236689376</v>
      </c>
      <c r="I214" s="236" t="s">
        <v>0</v>
      </c>
      <c r="J214" s="236" t="s">
        <v>0</v>
      </c>
      <c r="K214" s="253">
        <f>+T.8!G17/1000</f>
        <v>1.429</v>
      </c>
      <c r="L214" s="238">
        <v>-46.153846153846153</v>
      </c>
      <c r="M214" s="253">
        <f>+T.8!H17/1000</f>
        <v>24.617999999999999</v>
      </c>
      <c r="N214" s="238">
        <v>0</v>
      </c>
      <c r="O214" s="242" t="s">
        <v>0</v>
      </c>
      <c r="P214" s="242" t="s">
        <v>0</v>
      </c>
      <c r="Q214" s="105">
        <v>2013</v>
      </c>
      <c r="S214">
        <v>24.6</v>
      </c>
      <c r="T214" s="43">
        <f t="shared" ref="T214:T216" si="28">+(S214-S213)/S213*100</f>
        <v>0</v>
      </c>
    </row>
    <row r="215" spans="2:20" ht="20.100000000000001" customHeight="1" x14ac:dyDescent="0.25">
      <c r="B215" s="108">
        <v>2014</v>
      </c>
      <c r="C215" s="242" t="s">
        <v>0</v>
      </c>
      <c r="D215" s="242" t="s">
        <v>0</v>
      </c>
      <c r="E215" s="253">
        <f>+T.8!D21/1000</f>
        <v>7.4139999999999997</v>
      </c>
      <c r="F215" s="238">
        <v>-12.94117647058823</v>
      </c>
      <c r="G215" s="253">
        <f>+T.8!E21/1000</f>
        <v>651.30499999999995</v>
      </c>
      <c r="H215" s="238">
        <v>4.6265060240963782</v>
      </c>
      <c r="I215" s="236" t="s">
        <v>0</v>
      </c>
      <c r="J215" s="236" t="s">
        <v>0</v>
      </c>
      <c r="K215" s="253">
        <f>+T.8!G21/1000</f>
        <v>0.82599999999999996</v>
      </c>
      <c r="L215" s="238">
        <v>-42.857142857142847</v>
      </c>
      <c r="M215" s="253">
        <f>+T.8!H21/1000</f>
        <v>17.14</v>
      </c>
      <c r="N215" s="238">
        <v>-30.487804878048781</v>
      </c>
      <c r="O215" s="242" t="s">
        <v>0</v>
      </c>
      <c r="P215" s="242" t="s">
        <v>0</v>
      </c>
      <c r="Q215" s="105">
        <v>2014</v>
      </c>
      <c r="S215">
        <v>17.100000000000001</v>
      </c>
      <c r="T215" s="43">
        <f t="shared" si="28"/>
        <v>-30.487804878048781</v>
      </c>
    </row>
    <row r="216" spans="2:20" ht="20.100000000000001" customHeight="1" x14ac:dyDescent="0.25">
      <c r="B216" s="108">
        <v>2015</v>
      </c>
      <c r="C216" s="242" t="s">
        <v>0</v>
      </c>
      <c r="D216" s="242" t="s">
        <v>0</v>
      </c>
      <c r="E216" s="253">
        <f>+T.8!D25/1000</f>
        <v>6.9459999999999997</v>
      </c>
      <c r="F216" s="238">
        <v>-6.7567567567567561</v>
      </c>
      <c r="G216" s="253">
        <f>+T.8!E25/1000</f>
        <v>647.01</v>
      </c>
      <c r="H216" s="238">
        <v>-0.66021802548747965</v>
      </c>
      <c r="I216" s="236" t="s">
        <v>0</v>
      </c>
      <c r="J216" s="236" t="s">
        <v>0</v>
      </c>
      <c r="K216" s="253">
        <f>+T.8!G25/1000</f>
        <v>0.78100000000000003</v>
      </c>
      <c r="L216" s="238">
        <v>0</v>
      </c>
      <c r="M216" s="253">
        <f>+T.8!H25/1000</f>
        <v>17.367000000000001</v>
      </c>
      <c r="N216" s="238">
        <v>1.754385964912264</v>
      </c>
      <c r="O216" s="242" t="s">
        <v>0</v>
      </c>
      <c r="P216" s="242" t="s">
        <v>0</v>
      </c>
      <c r="Q216" s="105">
        <v>2015</v>
      </c>
      <c r="S216" s="43">
        <v>17.399999999999999</v>
      </c>
      <c r="T216" s="43">
        <f t="shared" si="28"/>
        <v>1.754385964912264</v>
      </c>
    </row>
    <row r="217" spans="2:20" ht="20.100000000000001" customHeight="1" x14ac:dyDescent="0.25">
      <c r="B217" s="254" t="s">
        <v>138</v>
      </c>
      <c r="C217" s="236" t="s">
        <v>0</v>
      </c>
      <c r="D217" s="236" t="s">
        <v>0</v>
      </c>
      <c r="E217" s="270"/>
      <c r="F217" s="241">
        <v>18.96551724137932</v>
      </c>
      <c r="G217" s="270"/>
      <c r="H217" s="241">
        <v>10.466108929486076</v>
      </c>
      <c r="I217" s="236" t="s">
        <v>0</v>
      </c>
      <c r="J217" s="236" t="s">
        <v>0</v>
      </c>
      <c r="K217" s="270"/>
      <c r="L217" s="241">
        <v>-73.333333333333343</v>
      </c>
      <c r="M217" s="270"/>
      <c r="N217" s="241">
        <v>-29.268292682926838</v>
      </c>
      <c r="O217" s="242" t="s">
        <v>0</v>
      </c>
      <c r="P217" s="236" t="s">
        <v>0</v>
      </c>
      <c r="Q217" s="255" t="s">
        <v>137</v>
      </c>
      <c r="T217" s="43">
        <f>+(S216-S212)/S212*100</f>
        <v>-29.268292682926838</v>
      </c>
    </row>
    <row r="218" spans="2:20" x14ac:dyDescent="0.25">
      <c r="B218" s="247" t="s">
        <v>304</v>
      </c>
      <c r="C218" s="97"/>
      <c r="D218" s="97"/>
      <c r="E218" s="97"/>
      <c r="F218" s="97"/>
      <c r="G218" s="98"/>
      <c r="H218" s="98"/>
      <c r="I218" s="335" t="s">
        <v>354</v>
      </c>
      <c r="J218" s="335"/>
      <c r="K218" s="335"/>
      <c r="L218" s="335"/>
      <c r="M218" s="335"/>
      <c r="N218" s="335"/>
      <c r="O218" s="335"/>
      <c r="P218" s="335"/>
      <c r="Q218" s="335"/>
    </row>
    <row r="219" spans="2:20" ht="20.100000000000001" customHeight="1" x14ac:dyDescent="0.25">
      <c r="B219" s="108">
        <v>2011</v>
      </c>
      <c r="C219" s="242" t="s">
        <v>0</v>
      </c>
      <c r="D219" s="242" t="s">
        <v>0</v>
      </c>
      <c r="E219" s="253">
        <f>+T.8!D63/T.8!D9*100</f>
        <v>66.955617198335645</v>
      </c>
      <c r="F219" s="272"/>
      <c r="G219" s="253">
        <f>+T.8!E63/T.8!E9*100</f>
        <v>51.695926600617689</v>
      </c>
      <c r="H219" s="272"/>
      <c r="I219" s="236" t="s">
        <v>0</v>
      </c>
      <c r="J219" s="236" t="s">
        <v>0</v>
      </c>
      <c r="K219" s="253">
        <f>+T.8!G63/T.8!G9*100</f>
        <v>71.517945340796842</v>
      </c>
      <c r="L219" s="272"/>
      <c r="M219" s="253">
        <f>+T.8!H63/T.8!H9*100</f>
        <v>51.665448046145102</v>
      </c>
      <c r="N219" s="272"/>
      <c r="O219" s="242" t="s">
        <v>0</v>
      </c>
      <c r="P219" s="242" t="s">
        <v>0</v>
      </c>
      <c r="Q219" s="105">
        <v>2011</v>
      </c>
      <c r="S219">
        <v>51.7</v>
      </c>
    </row>
    <row r="220" spans="2:20" ht="20.100000000000001" customHeight="1" x14ac:dyDescent="0.25">
      <c r="B220" s="108">
        <v>2012</v>
      </c>
      <c r="C220" s="242" t="s">
        <v>0</v>
      </c>
      <c r="D220" s="242" t="s">
        <v>0</v>
      </c>
      <c r="E220" s="253">
        <f>+T.8!D67/T.8!D13*100</f>
        <v>76.370064820271068</v>
      </c>
      <c r="F220" s="238">
        <v>14.029850746268666</v>
      </c>
      <c r="G220" s="253">
        <f>+T.8!E67/T.8!E13*100</f>
        <v>59.528608134984815</v>
      </c>
      <c r="H220" s="238">
        <v>15.087040618955506</v>
      </c>
      <c r="I220" s="236" t="s">
        <v>0</v>
      </c>
      <c r="J220" s="236" t="s">
        <v>0</v>
      </c>
      <c r="K220" s="253">
        <f>+T.8!G67/T.8!G13*100</f>
        <v>71.113689095127611</v>
      </c>
      <c r="L220" s="238">
        <v>-0.55944055944056736</v>
      </c>
      <c r="M220" s="253">
        <f>+T.8!H67/T.8!H13*100</f>
        <v>51.665448046145102</v>
      </c>
      <c r="N220" s="238">
        <v>0</v>
      </c>
      <c r="O220" s="242" t="s">
        <v>0</v>
      </c>
      <c r="P220" s="242" t="s">
        <v>0</v>
      </c>
      <c r="Q220" s="105">
        <v>2012</v>
      </c>
      <c r="S220">
        <v>51.7</v>
      </c>
      <c r="T220" s="43">
        <f>+(S220-S219)/S219*100</f>
        <v>0</v>
      </c>
    </row>
    <row r="221" spans="2:20" ht="20.100000000000001" customHeight="1" x14ac:dyDescent="0.25">
      <c r="B221" s="108">
        <v>2013</v>
      </c>
      <c r="C221" s="242" t="s">
        <v>0</v>
      </c>
      <c r="D221" s="242" t="s">
        <v>0</v>
      </c>
      <c r="E221" s="253">
        <f>+T.8!D71/T.8!D17*100</f>
        <v>84.010392064241856</v>
      </c>
      <c r="F221" s="238">
        <v>9.9476439790575846</v>
      </c>
      <c r="G221" s="253">
        <f>+T.8!E71/T.8!E17*100</f>
        <v>58.011543163173684</v>
      </c>
      <c r="H221" s="238">
        <v>-2.5210084033613445</v>
      </c>
      <c r="I221" s="236" t="s">
        <v>0</v>
      </c>
      <c r="J221" s="236" t="s">
        <v>0</v>
      </c>
      <c r="K221" s="253">
        <f>+T.8!G71/T.8!G17*100</f>
        <v>72.008397480755775</v>
      </c>
      <c r="L221" s="238">
        <v>1.2658227848101347</v>
      </c>
      <c r="M221" s="253">
        <f>+T.8!H71/T.8!H17*100</f>
        <v>51.665448046145102</v>
      </c>
      <c r="N221" s="238">
        <v>0</v>
      </c>
      <c r="O221" s="242" t="s">
        <v>0</v>
      </c>
      <c r="P221" s="242" t="s">
        <v>0</v>
      </c>
      <c r="Q221" s="105">
        <v>2013</v>
      </c>
      <c r="S221">
        <v>51.7</v>
      </c>
      <c r="T221" s="43">
        <f t="shared" ref="T221:T223" si="29">+(S221-S220)/S220*100</f>
        <v>0</v>
      </c>
    </row>
    <row r="222" spans="2:20" ht="20.100000000000001" customHeight="1" x14ac:dyDescent="0.25">
      <c r="B222" s="108">
        <v>2014</v>
      </c>
      <c r="C222" s="242" t="s">
        <v>0</v>
      </c>
      <c r="D222" s="242" t="s">
        <v>0</v>
      </c>
      <c r="E222" s="253">
        <f>+T.8!D75/T.8!D21*100</f>
        <v>85.891556514701918</v>
      </c>
      <c r="F222" s="238">
        <v>2.261904761904769</v>
      </c>
      <c r="G222" s="253">
        <f>+T.8!E75/T.8!E21*100</f>
        <v>60.252109226859915</v>
      </c>
      <c r="H222" s="238">
        <v>3.9655172413793056</v>
      </c>
      <c r="I222" s="236" t="s">
        <v>0</v>
      </c>
      <c r="J222" s="236" t="s">
        <v>0</v>
      </c>
      <c r="K222" s="253">
        <f>+T.8!G75/T.8!G21*100</f>
        <v>68.8861985472155</v>
      </c>
      <c r="L222" s="238">
        <v>-4.3055555555555483</v>
      </c>
      <c r="M222" s="253">
        <f>+T.8!H75/T.8!H21*100</f>
        <v>53.576429404900814</v>
      </c>
      <c r="N222" s="238">
        <v>3.6750483558994169</v>
      </c>
      <c r="O222" s="242" t="s">
        <v>0</v>
      </c>
      <c r="P222" s="242" t="s">
        <v>0</v>
      </c>
      <c r="Q222" s="105">
        <v>2014</v>
      </c>
      <c r="S222">
        <v>53.6</v>
      </c>
      <c r="T222" s="43">
        <f t="shared" si="29"/>
        <v>3.6750483558994169</v>
      </c>
    </row>
    <row r="223" spans="2:20" ht="20.100000000000001" customHeight="1" x14ac:dyDescent="0.25">
      <c r="B223" s="108">
        <v>2015</v>
      </c>
      <c r="C223" s="242" t="s">
        <v>0</v>
      </c>
      <c r="D223" s="242" t="s">
        <v>0</v>
      </c>
      <c r="E223" s="253">
        <f>+T.8!D79/T.8!D25*100</f>
        <v>84.998560322487762</v>
      </c>
      <c r="F223" s="238">
        <v>-1.0477299185099018</v>
      </c>
      <c r="G223" s="253">
        <f>+T.8!E79/T.8!E25*100</f>
        <v>64.362529172655755</v>
      </c>
      <c r="H223" s="238">
        <v>6.7993366500829335</v>
      </c>
      <c r="I223" s="236" t="s">
        <v>0</v>
      </c>
      <c r="J223" s="236" t="s">
        <v>0</v>
      </c>
      <c r="K223" s="253">
        <f>+T.8!G79/T.8!G25*100</f>
        <v>67.861715749039703</v>
      </c>
      <c r="L223" s="238">
        <v>-1.4513788098693758</v>
      </c>
      <c r="M223" s="253">
        <f>+T.8!H79/T.8!H25*100</f>
        <v>50.192894570161805</v>
      </c>
      <c r="N223" s="238">
        <v>-6.3432835820895495</v>
      </c>
      <c r="O223" s="242" t="s">
        <v>0</v>
      </c>
      <c r="P223" s="242" t="s">
        <v>0</v>
      </c>
      <c r="Q223" s="105">
        <v>2015</v>
      </c>
      <c r="S223" s="43">
        <v>50.2</v>
      </c>
      <c r="T223" s="43">
        <f t="shared" si="29"/>
        <v>-6.3432835820895495</v>
      </c>
    </row>
    <row r="224" spans="2:20" ht="20.100000000000001" customHeight="1" thickBot="1" x14ac:dyDescent="0.3">
      <c r="B224" s="281" t="s">
        <v>138</v>
      </c>
      <c r="C224" s="282" t="s">
        <v>0</v>
      </c>
      <c r="D224" s="282" t="s">
        <v>0</v>
      </c>
      <c r="E224" s="283"/>
      <c r="F224" s="284">
        <v>26.865671641791046</v>
      </c>
      <c r="G224" s="283"/>
      <c r="H224" s="285">
        <v>24.56479690522244</v>
      </c>
      <c r="I224" s="282" t="s">
        <v>0</v>
      </c>
      <c r="J224" s="282" t="s">
        <v>0</v>
      </c>
      <c r="K224" s="283"/>
      <c r="L224" s="285">
        <v>-5.034965034965027</v>
      </c>
      <c r="M224" s="283"/>
      <c r="N224" s="285">
        <v>-2.9013539651837523</v>
      </c>
      <c r="O224" s="231" t="s">
        <v>0</v>
      </c>
      <c r="P224" s="282" t="s">
        <v>0</v>
      </c>
      <c r="Q224" s="286" t="s">
        <v>137</v>
      </c>
      <c r="T224" s="43">
        <f>+(S223-S219)/S219*100</f>
        <v>-2.9013539651837523</v>
      </c>
    </row>
    <row r="225" spans="2:18" x14ac:dyDescent="0.25">
      <c r="B225" s="13"/>
      <c r="C225" s="13"/>
      <c r="D225" s="13"/>
      <c r="E225" s="13"/>
      <c r="F225" s="13"/>
      <c r="G225" s="13"/>
      <c r="H225" s="13"/>
      <c r="I225" s="13"/>
      <c r="J225" s="13"/>
      <c r="K225" s="7"/>
      <c r="L225" s="7"/>
      <c r="M225" s="7"/>
      <c r="N225" s="7"/>
      <c r="O225" s="7"/>
      <c r="P225" s="7"/>
      <c r="Q225" s="13"/>
      <c r="R225" s="15"/>
    </row>
  </sheetData>
  <mergeCells count="167">
    <mergeCell ref="H80:Q80"/>
    <mergeCell ref="B91:B94"/>
    <mergeCell ref="C91:D91"/>
    <mergeCell ref="Q200:Q201"/>
    <mergeCell ref="C201:D201"/>
    <mergeCell ref="E201:F201"/>
    <mergeCell ref="G201:H201"/>
    <mergeCell ref="I201:J201"/>
    <mergeCell ref="K201:L201"/>
    <mergeCell ref="M201:N201"/>
    <mergeCell ref="O201:P201"/>
    <mergeCell ref="K120:L120"/>
    <mergeCell ref="M120:N120"/>
    <mergeCell ref="O120:P120"/>
    <mergeCell ref="Q120:Q121"/>
    <mergeCell ref="C121:D121"/>
    <mergeCell ref="E121:F121"/>
    <mergeCell ref="G121:H121"/>
    <mergeCell ref="I121:J121"/>
    <mergeCell ref="K121:L121"/>
    <mergeCell ref="M121:N121"/>
    <mergeCell ref="O121:P121"/>
    <mergeCell ref="B168:Q168"/>
    <mergeCell ref="B146:Q146"/>
    <mergeCell ref="E91:F91"/>
    <mergeCell ref="G91:H91"/>
    <mergeCell ref="I91:J91"/>
    <mergeCell ref="B200:B203"/>
    <mergeCell ref="C200:D200"/>
    <mergeCell ref="E200:F200"/>
    <mergeCell ref="G200:H200"/>
    <mergeCell ref="I200:J200"/>
    <mergeCell ref="C172:D172"/>
    <mergeCell ref="E172:F172"/>
    <mergeCell ref="G172:H172"/>
    <mergeCell ref="I172:J172"/>
    <mergeCell ref="B171:B174"/>
    <mergeCell ref="C171:D171"/>
    <mergeCell ref="E171:F171"/>
    <mergeCell ref="G171:H171"/>
    <mergeCell ref="I171:J171"/>
    <mergeCell ref="B197:Q197"/>
    <mergeCell ref="I189:Q189"/>
    <mergeCell ref="J109:Q109"/>
    <mergeCell ref="K200:L200"/>
    <mergeCell ref="M200:N200"/>
    <mergeCell ref="O91:P91"/>
    <mergeCell ref="C92:D92"/>
    <mergeCell ref="E92:F92"/>
    <mergeCell ref="G92:H92"/>
    <mergeCell ref="I92:J92"/>
    <mergeCell ref="K92:L92"/>
    <mergeCell ref="M92:N92"/>
    <mergeCell ref="O92:P92"/>
    <mergeCell ref="C4:D4"/>
    <mergeCell ref="C5:D5"/>
    <mergeCell ref="E4:F4"/>
    <mergeCell ref="E5:F5"/>
    <mergeCell ref="G4:H4"/>
    <mergeCell ref="G5:H5"/>
    <mergeCell ref="K22:Q22"/>
    <mergeCell ref="Q33:Q34"/>
    <mergeCell ref="C34:D34"/>
    <mergeCell ref="E34:F34"/>
    <mergeCell ref="G34:H34"/>
    <mergeCell ref="I34:J34"/>
    <mergeCell ref="K34:L34"/>
    <mergeCell ref="M34:N34"/>
    <mergeCell ref="O34:P34"/>
    <mergeCell ref="O4:P4"/>
    <mergeCell ref="J73:Q73"/>
    <mergeCell ref="O5:P5"/>
    <mergeCell ref="B73:G73"/>
    <mergeCell ref="B1:Q1"/>
    <mergeCell ref="B2:Q2"/>
    <mergeCell ref="O37:Q37"/>
    <mergeCell ref="M15:Q15"/>
    <mergeCell ref="M8:Q8"/>
    <mergeCell ref="B30:Q30"/>
    <mergeCell ref="B31:Q31"/>
    <mergeCell ref="B37:C37"/>
    <mergeCell ref="Q4:Q5"/>
    <mergeCell ref="B4:B7"/>
    <mergeCell ref="B33:B36"/>
    <mergeCell ref="C33:D33"/>
    <mergeCell ref="E33:F33"/>
    <mergeCell ref="G33:H33"/>
    <mergeCell ref="I33:J33"/>
    <mergeCell ref="K33:L33"/>
    <mergeCell ref="M33:N33"/>
    <mergeCell ref="O33:P33"/>
    <mergeCell ref="I4:J4"/>
    <mergeCell ref="I5:J5"/>
    <mergeCell ref="K4:L4"/>
    <mergeCell ref="K5:L5"/>
    <mergeCell ref="M4:N4"/>
    <mergeCell ref="M5:N5"/>
    <mergeCell ref="B66:G66"/>
    <mergeCell ref="O44:Q44"/>
    <mergeCell ref="K66:Q66"/>
    <mergeCell ref="B59:Q59"/>
    <mergeCell ref="B60:Q60"/>
    <mergeCell ref="B62:B65"/>
    <mergeCell ref="C62:D62"/>
    <mergeCell ref="E62:F62"/>
    <mergeCell ref="G62:H62"/>
    <mergeCell ref="I62:J62"/>
    <mergeCell ref="K62:L62"/>
    <mergeCell ref="M62:N62"/>
    <mergeCell ref="O62:P62"/>
    <mergeCell ref="Q62:Q63"/>
    <mergeCell ref="C63:D63"/>
    <mergeCell ref="E63:F63"/>
    <mergeCell ref="G63:H63"/>
    <mergeCell ref="I63:J63"/>
    <mergeCell ref="K63:L63"/>
    <mergeCell ref="M63:N63"/>
    <mergeCell ref="O63:P63"/>
    <mergeCell ref="M51:Q51"/>
    <mergeCell ref="B88:Q88"/>
    <mergeCell ref="B89:Q89"/>
    <mergeCell ref="M102:Q102"/>
    <mergeCell ref="B147:Q147"/>
    <mergeCell ref="B149:B152"/>
    <mergeCell ref="C149:D149"/>
    <mergeCell ref="E149:F149"/>
    <mergeCell ref="B80:G80"/>
    <mergeCell ref="Q149:Q150"/>
    <mergeCell ref="C150:D150"/>
    <mergeCell ref="E150:F150"/>
    <mergeCell ref="G150:H150"/>
    <mergeCell ref="I150:J150"/>
    <mergeCell ref="K150:L150"/>
    <mergeCell ref="M150:N150"/>
    <mergeCell ref="O150:P150"/>
    <mergeCell ref="G149:H149"/>
    <mergeCell ref="I149:J149"/>
    <mergeCell ref="K149:L149"/>
    <mergeCell ref="M149:N149"/>
    <mergeCell ref="O149:P149"/>
    <mergeCell ref="K91:L91"/>
    <mergeCell ref="M91:N91"/>
    <mergeCell ref="Q91:Q92"/>
    <mergeCell ref="I218:Q218"/>
    <mergeCell ref="M95:Q95"/>
    <mergeCell ref="B117:Q117"/>
    <mergeCell ref="B118:Q118"/>
    <mergeCell ref="B109:I109"/>
    <mergeCell ref="B198:Q198"/>
    <mergeCell ref="K211:Q211"/>
    <mergeCell ref="K175:Q175"/>
    <mergeCell ref="K182:Q182"/>
    <mergeCell ref="K204:Q204"/>
    <mergeCell ref="B169:Q169"/>
    <mergeCell ref="B120:B123"/>
    <mergeCell ref="C120:D120"/>
    <mergeCell ref="E120:F120"/>
    <mergeCell ref="G120:H120"/>
    <mergeCell ref="I120:J120"/>
    <mergeCell ref="K171:L171"/>
    <mergeCell ref="M171:N171"/>
    <mergeCell ref="O171:P171"/>
    <mergeCell ref="Q171:Q172"/>
    <mergeCell ref="K172:L172"/>
    <mergeCell ref="M172:N172"/>
    <mergeCell ref="O172:P172"/>
    <mergeCell ref="O200:P200"/>
  </mergeCells>
  <printOptions horizontalCentered="1"/>
  <pageMargins left="0.7" right="0.7" top="0.75" bottom="0.75" header="0.3" footer="0.3"/>
  <pageSetup paperSize="9" scale="87" orientation="landscape" horizontalDpi="300" verticalDpi="300" r:id="rId1"/>
  <rowBreaks count="7" manualBreakCount="7">
    <brk id="29" min="1" max="9" man="1"/>
    <brk id="58" min="1" max="9" man="1"/>
    <brk id="87" min="1" max="16" man="1"/>
    <brk id="116" min="1" max="16" man="1"/>
    <brk id="145" min="1" max="9" man="1"/>
    <brk id="167" min="1" max="9" man="1"/>
    <brk id="196" min="1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1"/>
  <sheetViews>
    <sheetView rightToLeft="1" view="pageBreakPreview" zoomScale="110" zoomScaleNormal="100" zoomScaleSheetLayoutView="110" workbookViewId="0">
      <selection activeCell="L34" sqref="L34"/>
    </sheetView>
  </sheetViews>
  <sheetFormatPr defaultRowHeight="15" x14ac:dyDescent="0.25"/>
  <cols>
    <col min="1" max="1" width="1.5703125" customWidth="1"/>
    <col min="2" max="2" width="16" customWidth="1"/>
    <col min="3" max="8" width="11.5703125" customWidth="1"/>
    <col min="9" max="9" width="13.7109375" customWidth="1"/>
    <col min="10" max="10" width="20.140625" customWidth="1"/>
  </cols>
  <sheetData>
    <row r="1" spans="2:10" s="34" customFormat="1" ht="21" x14ac:dyDescent="0.45">
      <c r="B1" s="227" t="s">
        <v>305</v>
      </c>
      <c r="C1" s="183"/>
      <c r="D1" s="183"/>
      <c r="E1" s="183"/>
      <c r="F1" s="183"/>
      <c r="G1" s="183"/>
      <c r="H1" s="183"/>
      <c r="I1" s="183"/>
      <c r="J1" s="183"/>
    </row>
    <row r="2" spans="2:10" s="35" customFormat="1" ht="18.75" x14ac:dyDescent="0.3">
      <c r="B2" s="189" t="s">
        <v>145</v>
      </c>
      <c r="C2" s="184"/>
      <c r="D2" s="185"/>
      <c r="E2" s="185"/>
      <c r="F2" s="185"/>
      <c r="G2" s="185"/>
      <c r="H2" s="185"/>
      <c r="I2" s="185"/>
      <c r="J2" s="184"/>
    </row>
    <row r="3" spans="2:10" x14ac:dyDescent="0.25">
      <c r="B3" s="182"/>
      <c r="C3" s="182"/>
      <c r="D3" s="182"/>
      <c r="E3" s="182"/>
      <c r="F3" s="182"/>
      <c r="G3" s="182"/>
      <c r="H3" s="182"/>
      <c r="I3" s="182"/>
      <c r="J3" s="182"/>
    </row>
    <row r="4" spans="2:10" ht="21" thickBot="1" x14ac:dyDescent="0.3">
      <c r="B4" s="8" t="s">
        <v>2</v>
      </c>
      <c r="C4" s="2"/>
      <c r="D4" s="2"/>
      <c r="E4" s="351" t="s">
        <v>278</v>
      </c>
      <c r="F4" s="351"/>
      <c r="G4" s="351"/>
      <c r="H4" s="2"/>
      <c r="I4" s="3"/>
      <c r="J4" s="4" t="s">
        <v>3</v>
      </c>
    </row>
    <row r="5" spans="2:10" ht="30" x14ac:dyDescent="0.25">
      <c r="B5" s="356" t="s">
        <v>4</v>
      </c>
      <c r="C5" s="288" t="s">
        <v>27</v>
      </c>
      <c r="D5" s="288" t="s">
        <v>6</v>
      </c>
      <c r="E5" s="288" t="s">
        <v>7</v>
      </c>
      <c r="F5" s="288" t="s">
        <v>8</v>
      </c>
      <c r="G5" s="288" t="s">
        <v>9</v>
      </c>
      <c r="H5" s="288" t="s">
        <v>10</v>
      </c>
      <c r="I5" s="289" t="s">
        <v>11</v>
      </c>
      <c r="J5" s="358" t="s">
        <v>12</v>
      </c>
    </row>
    <row r="6" spans="2:10" ht="15.75" thickBot="1" x14ac:dyDescent="0.3">
      <c r="B6" s="357"/>
      <c r="C6" s="290" t="s">
        <v>13</v>
      </c>
      <c r="D6" s="290" t="s">
        <v>14</v>
      </c>
      <c r="E6" s="290" t="s">
        <v>15</v>
      </c>
      <c r="F6" s="290" t="s">
        <v>16</v>
      </c>
      <c r="G6" s="290" t="s">
        <v>17</v>
      </c>
      <c r="H6" s="290" t="s">
        <v>18</v>
      </c>
      <c r="I6" s="291" t="s">
        <v>19</v>
      </c>
      <c r="J6" s="359"/>
    </row>
    <row r="7" spans="2:10" x14ac:dyDescent="0.25">
      <c r="B7" s="97">
        <v>2011</v>
      </c>
      <c r="C7" s="215"/>
      <c r="D7" s="215"/>
      <c r="E7" s="215"/>
      <c r="F7" s="215"/>
      <c r="G7" s="215"/>
      <c r="H7" s="215"/>
      <c r="I7" s="215"/>
      <c r="J7" s="101">
        <v>2011</v>
      </c>
    </row>
    <row r="8" spans="2:10" x14ac:dyDescent="0.25">
      <c r="B8" s="216" t="s">
        <v>20</v>
      </c>
      <c r="C8" s="19" t="s">
        <v>21</v>
      </c>
      <c r="D8" s="217">
        <v>71.7</v>
      </c>
      <c r="E8" s="217">
        <v>53.2</v>
      </c>
      <c r="F8" s="19" t="s">
        <v>21</v>
      </c>
      <c r="G8" s="217">
        <v>86.7</v>
      </c>
      <c r="H8" s="217">
        <v>75.099999999999994</v>
      </c>
      <c r="I8" s="19" t="s">
        <v>21</v>
      </c>
      <c r="J8" s="113" t="s">
        <v>129</v>
      </c>
    </row>
    <row r="9" spans="2:10" x14ac:dyDescent="0.25">
      <c r="B9" s="216" t="s">
        <v>23</v>
      </c>
      <c r="C9" s="19" t="s">
        <v>21</v>
      </c>
      <c r="D9" s="217">
        <v>49.2</v>
      </c>
      <c r="E9" s="217">
        <v>37.700000000000003</v>
      </c>
      <c r="F9" s="19" t="s">
        <v>21</v>
      </c>
      <c r="G9" s="217">
        <v>48.7</v>
      </c>
      <c r="H9" s="217">
        <v>50.8</v>
      </c>
      <c r="I9" s="19" t="s">
        <v>21</v>
      </c>
      <c r="J9" s="113" t="s">
        <v>130</v>
      </c>
    </row>
    <row r="10" spans="2:10" s="16" customFormat="1" ht="21" customHeight="1" x14ac:dyDescent="0.25">
      <c r="B10" s="218" t="s">
        <v>25</v>
      </c>
      <c r="C10" s="219" t="s">
        <v>21</v>
      </c>
      <c r="D10" s="81">
        <v>88.2</v>
      </c>
      <c r="E10" s="81">
        <v>79.900000000000006</v>
      </c>
      <c r="F10" s="219" t="s">
        <v>21</v>
      </c>
      <c r="G10" s="81">
        <v>91.3</v>
      </c>
      <c r="H10" s="81">
        <v>84.9</v>
      </c>
      <c r="I10" s="219" t="s">
        <v>21</v>
      </c>
      <c r="J10" s="114" t="s">
        <v>131</v>
      </c>
    </row>
    <row r="11" spans="2:10" x14ac:dyDescent="0.25">
      <c r="B11" s="97">
        <v>2012</v>
      </c>
      <c r="C11" s="220"/>
      <c r="D11" s="220"/>
      <c r="E11" s="221"/>
      <c r="F11" s="220"/>
      <c r="G11" s="221"/>
      <c r="H11" s="221"/>
      <c r="I11" s="220"/>
      <c r="J11" s="101">
        <v>2012</v>
      </c>
    </row>
    <row r="12" spans="2:10" x14ac:dyDescent="0.25">
      <c r="B12" s="216" t="s">
        <v>20</v>
      </c>
      <c r="C12" s="19" t="s">
        <v>21</v>
      </c>
      <c r="D12" s="217">
        <v>71.7</v>
      </c>
      <c r="E12" s="217">
        <v>54.1</v>
      </c>
      <c r="F12" s="19" t="s">
        <v>21</v>
      </c>
      <c r="G12" s="217">
        <v>86.5</v>
      </c>
      <c r="H12" s="222">
        <v>71</v>
      </c>
      <c r="I12" s="19" t="s">
        <v>21</v>
      </c>
      <c r="J12" s="113" t="s">
        <v>129</v>
      </c>
    </row>
    <row r="13" spans="2:10" x14ac:dyDescent="0.25">
      <c r="B13" s="216" t="s">
        <v>23</v>
      </c>
      <c r="C13" s="19" t="s">
        <v>21</v>
      </c>
      <c r="D13" s="217">
        <v>48.4</v>
      </c>
      <c r="E13" s="217">
        <v>39.200000000000003</v>
      </c>
      <c r="F13" s="19" t="s">
        <v>21</v>
      </c>
      <c r="G13" s="217">
        <v>51.3</v>
      </c>
      <c r="H13" s="217">
        <v>49.4</v>
      </c>
      <c r="I13" s="19" t="s">
        <v>21</v>
      </c>
      <c r="J13" s="113" t="s">
        <v>130</v>
      </c>
    </row>
    <row r="14" spans="2:10" s="16" customFormat="1" ht="21" customHeight="1" x14ac:dyDescent="0.25">
      <c r="B14" s="218" t="s">
        <v>25</v>
      </c>
      <c r="C14" s="219" t="s">
        <v>21</v>
      </c>
      <c r="D14" s="81">
        <v>88.7</v>
      </c>
      <c r="E14" s="81">
        <v>79.400000000000006</v>
      </c>
      <c r="F14" s="219" t="s">
        <v>21</v>
      </c>
      <c r="G14" s="81">
        <v>90.7</v>
      </c>
      <c r="H14" s="81">
        <v>79.400000000000006</v>
      </c>
      <c r="I14" s="219" t="s">
        <v>21</v>
      </c>
      <c r="J14" s="114" t="s">
        <v>131</v>
      </c>
    </row>
    <row r="15" spans="2:10" x14ac:dyDescent="0.25">
      <c r="B15" s="97">
        <v>2013</v>
      </c>
      <c r="C15" s="102"/>
      <c r="D15" s="102"/>
      <c r="E15" s="57"/>
      <c r="F15" s="102"/>
      <c r="G15" s="57"/>
      <c r="H15" s="57"/>
      <c r="I15" s="102"/>
      <c r="J15" s="101">
        <v>2013</v>
      </c>
    </row>
    <row r="16" spans="2:10" x14ac:dyDescent="0.25">
      <c r="B16" s="216" t="s">
        <v>20</v>
      </c>
      <c r="C16" s="19" t="s">
        <v>21</v>
      </c>
      <c r="D16" s="217">
        <v>72.099999999999994</v>
      </c>
      <c r="E16" s="222">
        <v>54</v>
      </c>
      <c r="F16" s="19" t="s">
        <v>21</v>
      </c>
      <c r="G16" s="217">
        <v>87.2</v>
      </c>
      <c r="H16" s="217">
        <v>67.2</v>
      </c>
      <c r="I16" s="19" t="s">
        <v>21</v>
      </c>
      <c r="J16" s="113" t="s">
        <v>129</v>
      </c>
    </row>
    <row r="17" spans="2:10" x14ac:dyDescent="0.25">
      <c r="B17" s="216" t="s">
        <v>23</v>
      </c>
      <c r="C17" s="19" t="s">
        <v>21</v>
      </c>
      <c r="D17" s="217">
        <v>48.3</v>
      </c>
      <c r="E17" s="217">
        <v>40.4</v>
      </c>
      <c r="F17" s="19" t="s">
        <v>21</v>
      </c>
      <c r="G17" s="217">
        <v>52.1</v>
      </c>
      <c r="H17" s="217">
        <v>48.1</v>
      </c>
      <c r="I17" s="19" t="s">
        <v>21</v>
      </c>
      <c r="J17" s="113" t="s">
        <v>130</v>
      </c>
    </row>
    <row r="18" spans="2:10" s="16" customFormat="1" ht="21" customHeight="1" x14ac:dyDescent="0.25">
      <c r="B18" s="218" t="s">
        <v>25</v>
      </c>
      <c r="C18" s="219" t="s">
        <v>21</v>
      </c>
      <c r="D18" s="81">
        <v>88.8</v>
      </c>
      <c r="E18" s="81">
        <v>76.900000000000006</v>
      </c>
      <c r="F18" s="219" t="s">
        <v>21</v>
      </c>
      <c r="G18" s="81">
        <v>91.1</v>
      </c>
      <c r="H18" s="81">
        <v>74.3</v>
      </c>
      <c r="I18" s="219" t="s">
        <v>21</v>
      </c>
      <c r="J18" s="114" t="s">
        <v>131</v>
      </c>
    </row>
    <row r="19" spans="2:10" x14ac:dyDescent="0.25">
      <c r="B19" s="97">
        <v>2014</v>
      </c>
      <c r="C19" s="102"/>
      <c r="D19" s="102"/>
      <c r="E19" s="57"/>
      <c r="F19" s="102"/>
      <c r="G19" s="57"/>
      <c r="H19" s="57"/>
      <c r="I19" s="102"/>
      <c r="J19" s="101">
        <v>2014</v>
      </c>
    </row>
    <row r="20" spans="2:10" x14ac:dyDescent="0.25">
      <c r="B20" s="216" t="s">
        <v>20</v>
      </c>
      <c r="C20" s="19" t="s">
        <v>21</v>
      </c>
      <c r="D20" s="222">
        <v>71</v>
      </c>
      <c r="E20" s="217">
        <v>54.1</v>
      </c>
      <c r="F20" s="19" t="s">
        <v>21</v>
      </c>
      <c r="G20" s="217">
        <v>87.6</v>
      </c>
      <c r="H20" s="217">
        <v>71.7</v>
      </c>
      <c r="I20" s="19" t="s">
        <v>21</v>
      </c>
      <c r="J20" s="113" t="s">
        <v>129</v>
      </c>
    </row>
    <row r="21" spans="2:10" x14ac:dyDescent="0.25">
      <c r="B21" s="216" t="s">
        <v>23</v>
      </c>
      <c r="C21" s="19" t="s">
        <v>21</v>
      </c>
      <c r="D21" s="217">
        <v>48.4</v>
      </c>
      <c r="E21" s="217">
        <v>41.2</v>
      </c>
      <c r="F21" s="19" t="s">
        <v>21</v>
      </c>
      <c r="G21" s="217">
        <v>51.9</v>
      </c>
      <c r="H21" s="217">
        <v>45.7</v>
      </c>
      <c r="I21" s="19" t="s">
        <v>21</v>
      </c>
      <c r="J21" s="113" t="s">
        <v>130</v>
      </c>
    </row>
    <row r="22" spans="2:10" s="16" customFormat="1" ht="21" customHeight="1" x14ac:dyDescent="0.25">
      <c r="B22" s="218" t="s">
        <v>25</v>
      </c>
      <c r="C22" s="219" t="s">
        <v>21</v>
      </c>
      <c r="D22" s="81">
        <v>87.2</v>
      </c>
      <c r="E22" s="81">
        <v>75.400000000000006</v>
      </c>
      <c r="F22" s="219" t="s">
        <v>21</v>
      </c>
      <c r="G22" s="81">
        <v>91.3</v>
      </c>
      <c r="H22" s="81">
        <v>81.099999999999994</v>
      </c>
      <c r="I22" s="219" t="s">
        <v>21</v>
      </c>
      <c r="J22" s="114" t="s">
        <v>131</v>
      </c>
    </row>
    <row r="23" spans="2:10" x14ac:dyDescent="0.25">
      <c r="B23" s="97">
        <v>2015</v>
      </c>
      <c r="C23" s="102"/>
      <c r="D23" s="102"/>
      <c r="E23" s="57"/>
      <c r="F23" s="102"/>
      <c r="G23" s="57"/>
      <c r="H23" s="57"/>
      <c r="I23" s="102"/>
      <c r="J23" s="101">
        <v>2015</v>
      </c>
    </row>
    <row r="24" spans="2:10" x14ac:dyDescent="0.25">
      <c r="B24" s="216" t="s">
        <v>20</v>
      </c>
      <c r="C24" s="19" t="s">
        <v>21</v>
      </c>
      <c r="D24" s="222">
        <f>+T.6!D24/T.5!D24*100</f>
        <v>71.568523544672431</v>
      </c>
      <c r="E24" s="222">
        <f>+T.6!E24/T.5!E24*100</f>
        <v>54.023843829365973</v>
      </c>
      <c r="F24" s="19" t="s">
        <v>21</v>
      </c>
      <c r="G24" s="222">
        <f>+T.6!G24/T.5!G24*100</f>
        <v>88.62707387027632</v>
      </c>
      <c r="H24" s="222">
        <f>+T.6!H24/T.5!H24*100</f>
        <v>75.946503443074505</v>
      </c>
      <c r="I24" s="19" t="s">
        <v>21</v>
      </c>
      <c r="J24" s="113" t="s">
        <v>129</v>
      </c>
    </row>
    <row r="25" spans="2:10" x14ac:dyDescent="0.25">
      <c r="B25" s="216" t="s">
        <v>23</v>
      </c>
      <c r="C25" s="19" t="s">
        <v>21</v>
      </c>
      <c r="D25" s="222">
        <f>+T.6!D25/T.5!D25*100</f>
        <v>48.004275982850579</v>
      </c>
      <c r="E25" s="222">
        <f>+T.6!E25/T.5!E25*100</f>
        <v>40.17629911189546</v>
      </c>
      <c r="F25" s="19" t="s">
        <v>21</v>
      </c>
      <c r="G25" s="222">
        <f>+T.6!G25/T.5!G25*100</f>
        <v>52.0999312014537</v>
      </c>
      <c r="H25" s="222">
        <f>+T.6!H25/T.5!H25*100</f>
        <v>45.963543139361725</v>
      </c>
      <c r="I25" s="19" t="s">
        <v>21</v>
      </c>
      <c r="J25" s="113" t="s">
        <v>130</v>
      </c>
    </row>
    <row r="26" spans="2:10" s="16" customFormat="1" ht="21" customHeight="1" thickBot="1" x14ac:dyDescent="0.3">
      <c r="B26" s="223" t="s">
        <v>25</v>
      </c>
      <c r="C26" s="224" t="s">
        <v>21</v>
      </c>
      <c r="D26" s="225">
        <f>+T.6!D26/T.5!D26*100</f>
        <v>87.621165168887515</v>
      </c>
      <c r="E26" s="225">
        <f>+T.6!E26/T.5!E26*100</f>
        <v>76.767885273635017</v>
      </c>
      <c r="F26" s="226" t="s">
        <v>21</v>
      </c>
      <c r="G26" s="225">
        <f>+T.6!G26/T.5!G26*100</f>
        <v>92.074840739861301</v>
      </c>
      <c r="H26" s="225">
        <f>+T.6!H26/T.5!H26*100</f>
        <v>85.657962434710129</v>
      </c>
      <c r="I26" s="224" t="s">
        <v>21</v>
      </c>
      <c r="J26" s="73" t="s">
        <v>132</v>
      </c>
    </row>
    <row r="27" spans="2:10" x14ac:dyDescent="0.25">
      <c r="B27" s="182"/>
      <c r="C27" s="182"/>
      <c r="D27" s="182"/>
      <c r="E27" s="182"/>
      <c r="F27" s="182"/>
      <c r="G27" s="182"/>
      <c r="H27" s="182"/>
      <c r="I27" s="182"/>
      <c r="J27" s="182"/>
    </row>
    <row r="28" spans="2:10" s="34" customFormat="1" ht="21" x14ac:dyDescent="0.45">
      <c r="B28" s="366" t="s">
        <v>308</v>
      </c>
      <c r="C28" s="366"/>
      <c r="D28" s="366"/>
      <c r="E28" s="366"/>
      <c r="F28" s="366"/>
      <c r="G28" s="366"/>
      <c r="H28" s="366"/>
      <c r="I28" s="366"/>
      <c r="J28" s="366"/>
    </row>
    <row r="29" spans="2:10" s="35" customFormat="1" ht="18.75" x14ac:dyDescent="0.3">
      <c r="B29" s="364" t="s">
        <v>146</v>
      </c>
      <c r="C29" s="364"/>
      <c r="D29" s="364"/>
      <c r="E29" s="364"/>
      <c r="F29" s="364"/>
      <c r="G29" s="364"/>
      <c r="H29" s="364"/>
      <c r="I29" s="364"/>
      <c r="J29" s="364"/>
    </row>
    <row r="30" spans="2:10" x14ac:dyDescent="0.25">
      <c r="B30" s="182"/>
      <c r="C30" s="182"/>
      <c r="D30" s="182"/>
      <c r="E30" s="182"/>
      <c r="F30" s="182"/>
      <c r="G30" s="182"/>
      <c r="H30" s="182"/>
      <c r="I30" s="182"/>
      <c r="J30" s="182"/>
    </row>
    <row r="31" spans="2:10" s="41" customFormat="1" ht="21" customHeight="1" thickBot="1" x14ac:dyDescent="0.25">
      <c r="B31" s="32" t="s">
        <v>2</v>
      </c>
      <c r="C31" s="2"/>
      <c r="D31" s="2"/>
      <c r="E31" s="351" t="s">
        <v>133</v>
      </c>
      <c r="F31" s="351"/>
      <c r="G31" s="351"/>
      <c r="H31" s="2"/>
      <c r="I31" s="3"/>
      <c r="J31" s="39" t="s">
        <v>3</v>
      </c>
    </row>
    <row r="32" spans="2:10" s="41" customFormat="1" ht="31.5" x14ac:dyDescent="0.25">
      <c r="B32" s="360" t="s">
        <v>4</v>
      </c>
      <c r="C32" s="292" t="s">
        <v>5</v>
      </c>
      <c r="D32" s="292" t="s">
        <v>6</v>
      </c>
      <c r="E32" s="292" t="s">
        <v>7</v>
      </c>
      <c r="F32" s="292" t="s">
        <v>8</v>
      </c>
      <c r="G32" s="292" t="s">
        <v>9</v>
      </c>
      <c r="H32" s="292" t="s">
        <v>10</v>
      </c>
      <c r="I32" s="293" t="s">
        <v>11</v>
      </c>
      <c r="J32" s="362" t="s">
        <v>12</v>
      </c>
    </row>
    <row r="33" spans="2:10" s="41" customFormat="1" ht="14.25" customHeight="1" thickBot="1" x14ac:dyDescent="0.25">
      <c r="B33" s="361"/>
      <c r="C33" s="294" t="s">
        <v>13</v>
      </c>
      <c r="D33" s="294" t="s">
        <v>14</v>
      </c>
      <c r="E33" s="294" t="s">
        <v>15</v>
      </c>
      <c r="F33" s="294" t="s">
        <v>16</v>
      </c>
      <c r="G33" s="294" t="s">
        <v>17</v>
      </c>
      <c r="H33" s="294" t="s">
        <v>18</v>
      </c>
      <c r="I33" s="295" t="s">
        <v>19</v>
      </c>
      <c r="J33" s="363"/>
    </row>
    <row r="34" spans="2:10" s="41" customFormat="1" x14ac:dyDescent="0.2">
      <c r="B34" s="57">
        <v>2011</v>
      </c>
      <c r="C34" s="215"/>
      <c r="D34" s="215"/>
      <c r="E34" s="215"/>
      <c r="F34" s="215"/>
      <c r="G34" s="215"/>
      <c r="H34" s="215"/>
      <c r="I34" s="215"/>
      <c r="J34" s="101">
        <v>2011</v>
      </c>
    </row>
    <row r="35" spans="2:10" s="41" customFormat="1" x14ac:dyDescent="0.2">
      <c r="B35" s="161" t="s">
        <v>20</v>
      </c>
      <c r="C35" s="19" t="s">
        <v>21</v>
      </c>
      <c r="D35" s="228">
        <v>86.8</v>
      </c>
      <c r="E35" s="228">
        <v>76.5</v>
      </c>
      <c r="F35" s="19" t="s">
        <v>21</v>
      </c>
      <c r="G35" s="228">
        <v>95.7</v>
      </c>
      <c r="H35" s="228">
        <v>85.8</v>
      </c>
      <c r="I35" s="19" t="s">
        <v>21</v>
      </c>
      <c r="J35" s="186" t="s">
        <v>22</v>
      </c>
    </row>
    <row r="36" spans="2:10" s="41" customFormat="1" x14ac:dyDescent="0.2">
      <c r="B36" s="161" t="s">
        <v>23</v>
      </c>
      <c r="C36" s="19" t="s">
        <v>21</v>
      </c>
      <c r="D36" s="228">
        <v>64.099999999999994</v>
      </c>
      <c r="E36" s="229">
        <v>61</v>
      </c>
      <c r="F36" s="19" t="s">
        <v>21</v>
      </c>
      <c r="G36" s="228">
        <v>63.6</v>
      </c>
      <c r="H36" s="228">
        <v>59.5</v>
      </c>
      <c r="I36" s="19" t="s">
        <v>21</v>
      </c>
      <c r="J36" s="186" t="s">
        <v>24</v>
      </c>
    </row>
    <row r="37" spans="2:10" s="41" customFormat="1" x14ac:dyDescent="0.2">
      <c r="B37" s="161" t="s">
        <v>25</v>
      </c>
      <c r="C37" s="19" t="s">
        <v>21</v>
      </c>
      <c r="D37" s="228">
        <v>97.8</v>
      </c>
      <c r="E37" s="228">
        <v>94.4</v>
      </c>
      <c r="F37" s="19" t="s">
        <v>21</v>
      </c>
      <c r="G37" s="229">
        <v>98</v>
      </c>
      <c r="H37" s="228">
        <v>94.1</v>
      </c>
      <c r="I37" s="19" t="s">
        <v>21</v>
      </c>
      <c r="J37" s="186" t="s">
        <v>26</v>
      </c>
    </row>
    <row r="38" spans="2:10" s="41" customFormat="1" x14ac:dyDescent="0.2">
      <c r="B38" s="57">
        <v>2012</v>
      </c>
      <c r="C38" s="220"/>
      <c r="D38" s="221"/>
      <c r="E38" s="221"/>
      <c r="F38" s="220"/>
      <c r="G38" s="221"/>
      <c r="H38" s="221"/>
      <c r="I38" s="220"/>
      <c r="J38" s="101">
        <v>2012</v>
      </c>
    </row>
    <row r="39" spans="2:10" s="41" customFormat="1" x14ac:dyDescent="0.2">
      <c r="B39" s="161" t="s">
        <v>20</v>
      </c>
      <c r="C39" s="19" t="s">
        <v>21</v>
      </c>
      <c r="D39" s="228">
        <v>86.9</v>
      </c>
      <c r="E39" s="228">
        <v>77.599999999999994</v>
      </c>
      <c r="F39" s="19" t="s">
        <v>21</v>
      </c>
      <c r="G39" s="228">
        <v>95.7</v>
      </c>
      <c r="H39" s="228">
        <v>81.900000000000006</v>
      </c>
      <c r="I39" s="19" t="s">
        <v>21</v>
      </c>
      <c r="J39" s="186" t="s">
        <v>22</v>
      </c>
    </row>
    <row r="40" spans="2:10" s="41" customFormat="1" x14ac:dyDescent="0.2">
      <c r="B40" s="161" t="s">
        <v>23</v>
      </c>
      <c r="C40" s="19" t="s">
        <v>21</v>
      </c>
      <c r="D40" s="228">
        <v>64.099999999999994</v>
      </c>
      <c r="E40" s="228">
        <v>62.7</v>
      </c>
      <c r="F40" s="19" t="s">
        <v>21</v>
      </c>
      <c r="G40" s="228">
        <v>68.099999999999994</v>
      </c>
      <c r="H40" s="228">
        <v>57.9</v>
      </c>
      <c r="I40" s="19" t="s">
        <v>21</v>
      </c>
      <c r="J40" s="186" t="s">
        <v>24</v>
      </c>
    </row>
    <row r="41" spans="2:10" s="41" customFormat="1" x14ac:dyDescent="0.2">
      <c r="B41" s="161" t="s">
        <v>25</v>
      </c>
      <c r="C41" s="19" t="s">
        <v>21</v>
      </c>
      <c r="D41" s="228">
        <v>97.9</v>
      </c>
      <c r="E41" s="228">
        <v>94.5</v>
      </c>
      <c r="F41" s="19" t="s">
        <v>21</v>
      </c>
      <c r="G41" s="228">
        <v>97.7</v>
      </c>
      <c r="H41" s="228">
        <v>89.3</v>
      </c>
      <c r="I41" s="19" t="s">
        <v>21</v>
      </c>
      <c r="J41" s="186" t="s">
        <v>26</v>
      </c>
    </row>
    <row r="42" spans="2:10" s="41" customFormat="1" x14ac:dyDescent="0.2">
      <c r="B42" s="57">
        <v>2013</v>
      </c>
      <c r="C42" s="102"/>
      <c r="D42" s="57"/>
      <c r="E42" s="57"/>
      <c r="F42" s="102"/>
      <c r="G42" s="57"/>
      <c r="H42" s="57"/>
      <c r="I42" s="102"/>
      <c r="J42" s="101">
        <v>2013</v>
      </c>
    </row>
    <row r="43" spans="2:10" s="41" customFormat="1" x14ac:dyDescent="0.2">
      <c r="B43" s="161" t="s">
        <v>20</v>
      </c>
      <c r="C43" s="19" t="s">
        <v>21</v>
      </c>
      <c r="D43" s="228">
        <v>87.2</v>
      </c>
      <c r="E43" s="228">
        <v>78.3</v>
      </c>
      <c r="F43" s="19" t="s">
        <v>21</v>
      </c>
      <c r="G43" s="228">
        <v>96.2</v>
      </c>
      <c r="H43" s="228">
        <v>78.099999999999994</v>
      </c>
      <c r="I43" s="19" t="s">
        <v>21</v>
      </c>
      <c r="J43" s="186" t="s">
        <v>22</v>
      </c>
    </row>
    <row r="44" spans="2:10" s="41" customFormat="1" x14ac:dyDescent="0.2">
      <c r="B44" s="161" t="s">
        <v>23</v>
      </c>
      <c r="C44" s="19" t="s">
        <v>21</v>
      </c>
      <c r="D44" s="229">
        <v>64</v>
      </c>
      <c r="E44" s="228">
        <v>64.599999999999994</v>
      </c>
      <c r="F44" s="19" t="s">
        <v>21</v>
      </c>
      <c r="G44" s="229">
        <v>70</v>
      </c>
      <c r="H44" s="228">
        <v>56.3</v>
      </c>
      <c r="I44" s="19" t="s">
        <v>21</v>
      </c>
      <c r="J44" s="186" t="s">
        <v>24</v>
      </c>
    </row>
    <row r="45" spans="2:10" s="41" customFormat="1" x14ac:dyDescent="0.2">
      <c r="B45" s="161" t="s">
        <v>25</v>
      </c>
      <c r="C45" s="19" t="s">
        <v>21</v>
      </c>
      <c r="D45" s="228">
        <v>98.1</v>
      </c>
      <c r="E45" s="228">
        <v>94.2</v>
      </c>
      <c r="F45" s="19" t="s">
        <v>21</v>
      </c>
      <c r="G45" s="228">
        <v>97.9</v>
      </c>
      <c r="H45" s="228">
        <v>84.8</v>
      </c>
      <c r="I45" s="19" t="s">
        <v>21</v>
      </c>
      <c r="J45" s="186" t="s">
        <v>26</v>
      </c>
    </row>
    <row r="46" spans="2:10" s="41" customFormat="1" x14ac:dyDescent="0.2">
      <c r="B46" s="57">
        <v>2014</v>
      </c>
      <c r="C46" s="102"/>
      <c r="D46" s="57"/>
      <c r="E46" s="57"/>
      <c r="F46" s="102"/>
      <c r="G46" s="57"/>
      <c r="H46" s="57"/>
      <c r="I46" s="102"/>
      <c r="J46" s="101">
        <v>2014</v>
      </c>
    </row>
    <row r="47" spans="2:10" s="41" customFormat="1" x14ac:dyDescent="0.2">
      <c r="B47" s="161" t="s">
        <v>20</v>
      </c>
      <c r="C47" s="19" t="s">
        <v>21</v>
      </c>
      <c r="D47" s="228">
        <v>86.7</v>
      </c>
      <c r="E47" s="228">
        <v>78.2</v>
      </c>
      <c r="F47" s="19" t="s">
        <v>21</v>
      </c>
      <c r="G47" s="228">
        <v>96.1</v>
      </c>
      <c r="H47" s="228">
        <v>85.2</v>
      </c>
      <c r="I47" s="19" t="s">
        <v>21</v>
      </c>
      <c r="J47" s="186" t="s">
        <v>22</v>
      </c>
    </row>
    <row r="48" spans="2:10" s="41" customFormat="1" x14ac:dyDescent="0.2">
      <c r="B48" s="161" t="s">
        <v>23</v>
      </c>
      <c r="C48" s="19" t="s">
        <v>21</v>
      </c>
      <c r="D48" s="228">
        <v>64.099999999999994</v>
      </c>
      <c r="E48" s="228">
        <v>64.900000000000006</v>
      </c>
      <c r="F48" s="19" t="s">
        <v>21</v>
      </c>
      <c r="G48" s="228">
        <v>68.900000000000006</v>
      </c>
      <c r="H48" s="228">
        <v>54.2</v>
      </c>
      <c r="I48" s="19" t="s">
        <v>21</v>
      </c>
      <c r="J48" s="186" t="s">
        <v>24</v>
      </c>
    </row>
    <row r="49" spans="2:16" s="41" customFormat="1" x14ac:dyDescent="0.2">
      <c r="B49" s="161" t="s">
        <v>25</v>
      </c>
      <c r="C49" s="19" t="s">
        <v>21</v>
      </c>
      <c r="D49" s="228">
        <v>97.6</v>
      </c>
      <c r="E49" s="228">
        <v>93.4</v>
      </c>
      <c r="F49" s="19" t="s">
        <v>21</v>
      </c>
      <c r="G49" s="228">
        <v>97.8</v>
      </c>
      <c r="H49" s="228">
        <v>94.2</v>
      </c>
      <c r="I49" s="19" t="s">
        <v>21</v>
      </c>
      <c r="J49" s="186" t="s">
        <v>26</v>
      </c>
    </row>
    <row r="50" spans="2:16" s="41" customFormat="1" x14ac:dyDescent="0.2">
      <c r="B50" s="57">
        <v>2015</v>
      </c>
      <c r="C50" s="102"/>
      <c r="D50" s="57"/>
      <c r="E50" s="57"/>
      <c r="F50" s="102"/>
      <c r="G50" s="57"/>
      <c r="H50" s="57"/>
      <c r="I50" s="102"/>
      <c r="J50" s="101">
        <v>2015</v>
      </c>
    </row>
    <row r="51" spans="2:16" s="41" customFormat="1" x14ac:dyDescent="0.2">
      <c r="B51" s="161" t="s">
        <v>20</v>
      </c>
      <c r="C51" s="19" t="s">
        <v>21</v>
      </c>
      <c r="D51" s="229">
        <f>+T.6!D51/T.5!D51*100</f>
        <v>86.944545538880931</v>
      </c>
      <c r="E51" s="229">
        <f>+T.6!E51/T.5!E51*100</f>
        <v>77.623278701973092</v>
      </c>
      <c r="F51" s="19" t="s">
        <v>21</v>
      </c>
      <c r="G51" s="229">
        <f>+T.6!G51/T.5!G51*100</f>
        <v>96.251186261528758</v>
      </c>
      <c r="H51" s="229">
        <f>+T.6!H51/T.5!H51*100</f>
        <v>87.171574940865781</v>
      </c>
      <c r="I51" s="19" t="s">
        <v>21</v>
      </c>
      <c r="J51" s="186" t="s">
        <v>22</v>
      </c>
    </row>
    <row r="52" spans="2:16" s="41" customFormat="1" x14ac:dyDescent="0.2">
      <c r="B52" s="161" t="s">
        <v>23</v>
      </c>
      <c r="C52" s="19" t="s">
        <v>21</v>
      </c>
      <c r="D52" s="229">
        <f>+T.6!D52/T.5!D52*100</f>
        <v>63.380737636738857</v>
      </c>
      <c r="E52" s="229">
        <f>+T.6!E52/T.5!E52*100</f>
        <v>63.346641885854261</v>
      </c>
      <c r="F52" s="19" t="s">
        <v>21</v>
      </c>
      <c r="G52" s="229">
        <f>+T.6!G52/T.5!G52*100</f>
        <v>68.60334957304137</v>
      </c>
      <c r="H52" s="229">
        <f>+T.6!H52/T.5!H52*100</f>
        <v>52.910277633501266</v>
      </c>
      <c r="I52" s="19" t="s">
        <v>21</v>
      </c>
      <c r="J52" s="186" t="s">
        <v>24</v>
      </c>
    </row>
    <row r="53" spans="2:16" s="41" customFormat="1" ht="15.75" thickBot="1" x14ac:dyDescent="0.25">
      <c r="B53" s="230" t="s">
        <v>25</v>
      </c>
      <c r="C53" s="231" t="s">
        <v>21</v>
      </c>
      <c r="D53" s="232">
        <f>+T.6!D53/T.5!D53*100</f>
        <v>97.90298838269365</v>
      </c>
      <c r="E53" s="232">
        <f>+T.6!E53/T.5!E53*100</f>
        <v>93.74659535301025</v>
      </c>
      <c r="F53" s="231" t="s">
        <v>21</v>
      </c>
      <c r="G53" s="232">
        <f>+T.6!G53/T.5!G53*100</f>
        <v>97.807947166952687</v>
      </c>
      <c r="H53" s="232">
        <f>+T.6!H53/T.5!H53*100</f>
        <v>95.254798774131203</v>
      </c>
      <c r="I53" s="233" t="s">
        <v>21</v>
      </c>
      <c r="J53" s="75" t="s">
        <v>26</v>
      </c>
    </row>
    <row r="54" spans="2:16" x14ac:dyDescent="0.25">
      <c r="B54" s="182"/>
      <c r="C54" s="182"/>
      <c r="D54" s="119"/>
      <c r="E54" s="119"/>
      <c r="F54" s="119"/>
      <c r="G54" s="119"/>
      <c r="H54" s="119"/>
      <c r="I54" s="182"/>
      <c r="J54" s="182"/>
    </row>
    <row r="55" spans="2:16" s="34" customFormat="1" ht="21" x14ac:dyDescent="0.45">
      <c r="B55" s="365" t="s">
        <v>309</v>
      </c>
      <c r="C55" s="365"/>
      <c r="D55" s="365"/>
      <c r="E55" s="365"/>
      <c r="F55" s="365"/>
      <c r="G55" s="365"/>
      <c r="H55" s="365"/>
      <c r="I55" s="365"/>
      <c r="J55" s="365"/>
    </row>
    <row r="56" spans="2:16" s="35" customFormat="1" ht="18.75" x14ac:dyDescent="0.3">
      <c r="B56" s="364" t="s">
        <v>146</v>
      </c>
      <c r="C56" s="364"/>
      <c r="D56" s="364"/>
      <c r="E56" s="364"/>
      <c r="F56" s="364"/>
      <c r="G56" s="364"/>
      <c r="H56" s="364"/>
      <c r="I56" s="364"/>
      <c r="J56" s="364"/>
    </row>
    <row r="57" spans="2:16" x14ac:dyDescent="0.25">
      <c r="B57" s="182"/>
      <c r="C57" s="182"/>
      <c r="D57" s="119"/>
      <c r="E57" s="119"/>
      <c r="F57" s="119"/>
      <c r="G57" s="119"/>
      <c r="H57" s="119"/>
      <c r="I57" s="182"/>
      <c r="J57" s="182"/>
      <c r="K57" s="1"/>
      <c r="L57" s="1"/>
      <c r="M57" s="1"/>
      <c r="N57" s="1"/>
      <c r="O57" s="1"/>
      <c r="P57" s="1"/>
    </row>
    <row r="58" spans="2:16" ht="21" thickBot="1" x14ac:dyDescent="0.3">
      <c r="B58" s="8" t="s">
        <v>2</v>
      </c>
      <c r="C58" s="2"/>
      <c r="D58" s="120"/>
      <c r="E58" s="351" t="s">
        <v>279</v>
      </c>
      <c r="F58" s="351"/>
      <c r="G58" s="351"/>
      <c r="H58" s="120"/>
      <c r="I58" s="3"/>
      <c r="J58" s="4" t="s">
        <v>3</v>
      </c>
    </row>
    <row r="59" spans="2:16" ht="30" x14ac:dyDescent="0.25">
      <c r="B59" s="352" t="s">
        <v>4</v>
      </c>
      <c r="C59" s="296" t="s">
        <v>5</v>
      </c>
      <c r="D59" s="296" t="s">
        <v>6</v>
      </c>
      <c r="E59" s="296" t="s">
        <v>7</v>
      </c>
      <c r="F59" s="296" t="s">
        <v>8</v>
      </c>
      <c r="G59" s="296" t="s">
        <v>9</v>
      </c>
      <c r="H59" s="296" t="s">
        <v>10</v>
      </c>
      <c r="I59" s="297" t="s">
        <v>11</v>
      </c>
      <c r="J59" s="354" t="s">
        <v>12</v>
      </c>
    </row>
    <row r="60" spans="2:16" ht="15.75" thickBot="1" x14ac:dyDescent="0.3">
      <c r="B60" s="353"/>
      <c r="C60" s="298" t="s">
        <v>13</v>
      </c>
      <c r="D60" s="298" t="s">
        <v>14</v>
      </c>
      <c r="E60" s="298" t="s">
        <v>15</v>
      </c>
      <c r="F60" s="298" t="s">
        <v>16</v>
      </c>
      <c r="G60" s="298" t="s">
        <v>17</v>
      </c>
      <c r="H60" s="298" t="s">
        <v>18</v>
      </c>
      <c r="I60" s="299" t="s">
        <v>19</v>
      </c>
      <c r="J60" s="355"/>
    </row>
    <row r="61" spans="2:16" x14ac:dyDescent="0.25">
      <c r="B61" s="57">
        <v>2011</v>
      </c>
      <c r="C61" s="215"/>
      <c r="D61" s="234"/>
      <c r="E61" s="234"/>
      <c r="F61" s="234"/>
      <c r="G61" s="234"/>
      <c r="H61" s="234"/>
      <c r="I61" s="215"/>
      <c r="J61" s="101">
        <v>2011</v>
      </c>
    </row>
    <row r="62" spans="2:16" x14ac:dyDescent="0.25">
      <c r="B62" s="161" t="s">
        <v>20</v>
      </c>
      <c r="C62" s="19" t="s">
        <v>21</v>
      </c>
      <c r="D62" s="228">
        <v>43.8</v>
      </c>
      <c r="E62" s="228">
        <v>19.8</v>
      </c>
      <c r="F62" s="19" t="s">
        <v>21</v>
      </c>
      <c r="G62" s="228">
        <v>52.1</v>
      </c>
      <c r="H62" s="228">
        <v>60.3</v>
      </c>
      <c r="I62" s="19" t="s">
        <v>21</v>
      </c>
      <c r="J62" s="186" t="s">
        <v>22</v>
      </c>
    </row>
    <row r="63" spans="2:16" x14ac:dyDescent="0.25">
      <c r="B63" s="161" t="s">
        <v>306</v>
      </c>
      <c r="C63" s="19" t="s">
        <v>21</v>
      </c>
      <c r="D63" s="228">
        <v>34.1</v>
      </c>
      <c r="E63" s="228">
        <v>14.4</v>
      </c>
      <c r="F63" s="19" t="s">
        <v>21</v>
      </c>
      <c r="G63" s="228">
        <v>34.1</v>
      </c>
      <c r="H63" s="228">
        <v>42.6</v>
      </c>
      <c r="I63" s="19" t="s">
        <v>21</v>
      </c>
      <c r="J63" s="186" t="s">
        <v>24</v>
      </c>
    </row>
    <row r="64" spans="2:16" x14ac:dyDescent="0.25">
      <c r="B64" s="161" t="s">
        <v>307</v>
      </c>
      <c r="C64" s="19" t="s">
        <v>21</v>
      </c>
      <c r="D64" s="228">
        <v>58.2</v>
      </c>
      <c r="E64" s="228">
        <v>37.700000000000003</v>
      </c>
      <c r="F64" s="19" t="s">
        <v>21</v>
      </c>
      <c r="G64" s="228">
        <v>58.6</v>
      </c>
      <c r="H64" s="228">
        <v>69.900000000000006</v>
      </c>
      <c r="I64" s="19" t="s">
        <v>21</v>
      </c>
      <c r="J64" s="186" t="s">
        <v>26</v>
      </c>
    </row>
    <row r="65" spans="2:10" x14ac:dyDescent="0.25">
      <c r="B65" s="57">
        <v>2012</v>
      </c>
      <c r="C65" s="220"/>
      <c r="D65" s="221"/>
      <c r="E65" s="221"/>
      <c r="F65" s="220"/>
      <c r="G65" s="221"/>
      <c r="H65" s="221"/>
      <c r="I65" s="220"/>
      <c r="J65" s="101">
        <v>2012</v>
      </c>
    </row>
    <row r="66" spans="2:10" x14ac:dyDescent="0.25">
      <c r="B66" s="161" t="s">
        <v>20</v>
      </c>
      <c r="C66" s="19" t="s">
        <v>21</v>
      </c>
      <c r="D66" s="228">
        <v>42.5</v>
      </c>
      <c r="E66" s="228">
        <v>20.3</v>
      </c>
      <c r="F66" s="19" t="s">
        <v>21</v>
      </c>
      <c r="G66" s="228">
        <v>52.4</v>
      </c>
      <c r="H66" s="228">
        <v>56.4</v>
      </c>
      <c r="I66" s="19" t="s">
        <v>21</v>
      </c>
      <c r="J66" s="186" t="s">
        <v>22</v>
      </c>
    </row>
    <row r="67" spans="2:10" x14ac:dyDescent="0.25">
      <c r="B67" s="161" t="s">
        <v>306</v>
      </c>
      <c r="C67" s="19" t="s">
        <v>21</v>
      </c>
      <c r="D67" s="228">
        <v>32.299999999999997</v>
      </c>
      <c r="E67" s="228">
        <v>15.7</v>
      </c>
      <c r="F67" s="19" t="s">
        <v>21</v>
      </c>
      <c r="G67" s="228">
        <v>34.6</v>
      </c>
      <c r="H67" s="228">
        <v>41.4</v>
      </c>
      <c r="I67" s="19" t="s">
        <v>21</v>
      </c>
      <c r="J67" s="186" t="s">
        <v>24</v>
      </c>
    </row>
    <row r="68" spans="2:10" x14ac:dyDescent="0.25">
      <c r="B68" s="161" t="s">
        <v>307</v>
      </c>
      <c r="C68" s="19" t="s">
        <v>21</v>
      </c>
      <c r="D68" s="228">
        <v>58.3</v>
      </c>
      <c r="E68" s="228">
        <v>35.4</v>
      </c>
      <c r="F68" s="19" t="s">
        <v>21</v>
      </c>
      <c r="G68" s="228">
        <v>58.4</v>
      </c>
      <c r="H68" s="229">
        <v>64</v>
      </c>
      <c r="I68" s="19" t="s">
        <v>21</v>
      </c>
      <c r="J68" s="186" t="s">
        <v>26</v>
      </c>
    </row>
    <row r="69" spans="2:10" x14ac:dyDescent="0.25">
      <c r="B69" s="57">
        <v>2013</v>
      </c>
      <c r="C69" s="102"/>
      <c r="D69" s="57"/>
      <c r="E69" s="57"/>
      <c r="F69" s="102"/>
      <c r="G69" s="57"/>
      <c r="H69" s="57"/>
      <c r="I69" s="102"/>
      <c r="J69" s="101">
        <v>2013</v>
      </c>
    </row>
    <row r="70" spans="2:10" x14ac:dyDescent="0.25">
      <c r="B70" s="161" t="s">
        <v>20</v>
      </c>
      <c r="C70" s="19" t="s">
        <v>21</v>
      </c>
      <c r="D70" s="228">
        <v>42.9</v>
      </c>
      <c r="E70" s="228">
        <v>20.100000000000001</v>
      </c>
      <c r="F70" s="19" t="s">
        <v>21</v>
      </c>
      <c r="G70" s="228">
        <v>53.1</v>
      </c>
      <c r="H70" s="228">
        <v>52.6</v>
      </c>
      <c r="I70" s="19" t="s">
        <v>21</v>
      </c>
      <c r="J70" s="186" t="s">
        <v>22</v>
      </c>
    </row>
    <row r="71" spans="2:10" x14ac:dyDescent="0.25">
      <c r="B71" s="161" t="s">
        <v>306</v>
      </c>
      <c r="C71" s="19" t="s">
        <v>21</v>
      </c>
      <c r="D71" s="228">
        <v>32.200000000000003</v>
      </c>
      <c r="E71" s="228">
        <v>16.399999999999999</v>
      </c>
      <c r="F71" s="19" t="s">
        <v>21</v>
      </c>
      <c r="G71" s="228">
        <v>34.700000000000003</v>
      </c>
      <c r="H71" s="228">
        <v>40.299999999999997</v>
      </c>
      <c r="I71" s="19" t="s">
        <v>21</v>
      </c>
      <c r="J71" s="186" t="s">
        <v>24</v>
      </c>
    </row>
    <row r="72" spans="2:10" x14ac:dyDescent="0.25">
      <c r="B72" s="161" t="s">
        <v>307</v>
      </c>
      <c r="C72" s="19" t="s">
        <v>21</v>
      </c>
      <c r="D72" s="228">
        <v>58.7</v>
      </c>
      <c r="E72" s="228">
        <v>31.2</v>
      </c>
      <c r="F72" s="19" t="s">
        <v>21</v>
      </c>
      <c r="G72" s="229">
        <v>59</v>
      </c>
      <c r="H72" s="228">
        <v>58.6</v>
      </c>
      <c r="I72" s="19" t="s">
        <v>21</v>
      </c>
      <c r="J72" s="186" t="s">
        <v>26</v>
      </c>
    </row>
    <row r="73" spans="2:10" x14ac:dyDescent="0.25">
      <c r="B73" s="57">
        <v>2014</v>
      </c>
      <c r="C73" s="102"/>
      <c r="D73" s="57"/>
      <c r="E73" s="57"/>
      <c r="F73" s="102"/>
      <c r="G73" s="57"/>
      <c r="H73" s="57"/>
      <c r="I73" s="102"/>
      <c r="J73" s="101">
        <v>2014</v>
      </c>
    </row>
    <row r="74" spans="2:10" x14ac:dyDescent="0.25">
      <c r="B74" s="161" t="s">
        <v>20</v>
      </c>
      <c r="C74" s="19" t="s">
        <v>21</v>
      </c>
      <c r="D74" s="228">
        <v>43.2</v>
      </c>
      <c r="E74" s="228">
        <v>20.399999999999999</v>
      </c>
      <c r="F74" s="19" t="s">
        <v>21</v>
      </c>
      <c r="G74" s="228">
        <v>53.7</v>
      </c>
      <c r="H74" s="228">
        <v>53.8</v>
      </c>
      <c r="I74" s="19" t="s">
        <v>21</v>
      </c>
      <c r="J74" s="186" t="s">
        <v>22</v>
      </c>
    </row>
    <row r="75" spans="2:10" x14ac:dyDescent="0.25">
      <c r="B75" s="161" t="s">
        <v>306</v>
      </c>
      <c r="C75" s="19" t="s">
        <v>21</v>
      </c>
      <c r="D75" s="228">
        <v>32.299999999999997</v>
      </c>
      <c r="E75" s="228">
        <v>17.600000000000001</v>
      </c>
      <c r="F75" s="19" t="s">
        <v>21</v>
      </c>
      <c r="G75" s="229">
        <v>35</v>
      </c>
      <c r="H75" s="228">
        <v>37.6</v>
      </c>
      <c r="I75" s="19" t="s">
        <v>21</v>
      </c>
      <c r="J75" s="186" t="s">
        <v>24</v>
      </c>
    </row>
    <row r="76" spans="2:10" x14ac:dyDescent="0.25">
      <c r="B76" s="161" t="s">
        <v>307</v>
      </c>
      <c r="C76" s="19" t="s">
        <v>21</v>
      </c>
      <c r="D76" s="228">
        <v>57.2</v>
      </c>
      <c r="E76" s="228">
        <v>28.7</v>
      </c>
      <c r="F76" s="19" t="s">
        <v>21</v>
      </c>
      <c r="G76" s="228">
        <v>59.4</v>
      </c>
      <c r="H76" s="228">
        <v>61.3</v>
      </c>
      <c r="I76" s="19" t="s">
        <v>21</v>
      </c>
      <c r="J76" s="186" t="s">
        <v>26</v>
      </c>
    </row>
    <row r="77" spans="2:10" s="41" customFormat="1" x14ac:dyDescent="0.2">
      <c r="B77" s="57">
        <v>2015</v>
      </c>
      <c r="C77" s="102"/>
      <c r="D77" s="57"/>
      <c r="E77" s="57"/>
      <c r="F77" s="102"/>
      <c r="G77" s="57"/>
      <c r="H77" s="57"/>
      <c r="I77" s="102"/>
      <c r="J77" s="101">
        <v>2015</v>
      </c>
    </row>
    <row r="78" spans="2:10" s="41" customFormat="1" x14ac:dyDescent="0.2">
      <c r="B78" s="161" t="s">
        <v>20</v>
      </c>
      <c r="C78" s="19" t="s">
        <v>21</v>
      </c>
      <c r="D78" s="229">
        <f>+T.6!D78/T.5!D78*100</f>
        <v>43.541883454734652</v>
      </c>
      <c r="E78" s="229">
        <f>+T.6!E78/T.5!E78*100</f>
        <v>21.390742492640257</v>
      </c>
      <c r="F78" s="19" t="s">
        <v>21</v>
      </c>
      <c r="G78" s="229">
        <f>+T.6!G78/T.5!G78*100</f>
        <v>58.678327953604871</v>
      </c>
      <c r="H78" s="229">
        <f>+T.6!H78/T.5!H78*100</f>
        <v>56.873588705829235</v>
      </c>
      <c r="I78" s="19" t="s">
        <v>21</v>
      </c>
      <c r="J78" s="186" t="s">
        <v>22</v>
      </c>
    </row>
    <row r="79" spans="2:10" s="41" customFormat="1" x14ac:dyDescent="0.2">
      <c r="B79" s="161" t="s">
        <v>306</v>
      </c>
      <c r="C79" s="19" t="s">
        <v>21</v>
      </c>
      <c r="D79" s="229">
        <f>+T.6!D79/T.5!D79*100</f>
        <v>32.262533831679342</v>
      </c>
      <c r="E79" s="229">
        <f>+T.6!E79/T.5!E79*100</f>
        <v>17.448141092969198</v>
      </c>
      <c r="F79" s="19" t="s">
        <v>21</v>
      </c>
      <c r="G79" s="229">
        <f>+T.6!G79/T.5!G79*100</f>
        <v>36.075687313680028</v>
      </c>
      <c r="H79" s="229">
        <f>+T.6!H79/T.5!H79*100</f>
        <v>39.257982296688532</v>
      </c>
      <c r="I79" s="19" t="s">
        <v>21</v>
      </c>
      <c r="J79" s="186" t="s">
        <v>24</v>
      </c>
    </row>
    <row r="80" spans="2:10" s="41" customFormat="1" ht="15.75" thickBot="1" x14ac:dyDescent="0.25">
      <c r="B80" s="168" t="s">
        <v>307</v>
      </c>
      <c r="C80" s="233" t="s">
        <v>21</v>
      </c>
      <c r="D80" s="232">
        <f>+T.6!D80/T.5!D80*100</f>
        <v>58.202311723741829</v>
      </c>
      <c r="E80" s="232">
        <f>+T.6!E80/T.5!E80*100</f>
        <v>33.072547870892741</v>
      </c>
      <c r="F80" s="231" t="s">
        <v>21</v>
      </c>
      <c r="G80" s="232">
        <f>+T.6!G80/T.5!G80*100</f>
        <v>64.89284799499103</v>
      </c>
      <c r="H80" s="232">
        <f>+T.6!H80/T.5!H80*100</f>
        <v>65.787917986789395</v>
      </c>
      <c r="I80" s="233" t="s">
        <v>21</v>
      </c>
      <c r="J80" s="80" t="s">
        <v>26</v>
      </c>
    </row>
    <row r="81" spans="2:10" x14ac:dyDescent="0.25">
      <c r="B81" s="182"/>
      <c r="C81" s="182"/>
      <c r="D81" s="182"/>
      <c r="E81" s="182"/>
      <c r="F81" s="182"/>
      <c r="G81" s="182"/>
      <c r="H81" s="182"/>
      <c r="I81" s="182"/>
      <c r="J81" s="182"/>
    </row>
  </sheetData>
  <mergeCells count="13">
    <mergeCell ref="E4:G4"/>
    <mergeCell ref="B59:B60"/>
    <mergeCell ref="J59:J60"/>
    <mergeCell ref="E31:G31"/>
    <mergeCell ref="E58:G58"/>
    <mergeCell ref="B5:B6"/>
    <mergeCell ref="J5:J6"/>
    <mergeCell ref="B32:B33"/>
    <mergeCell ref="J32:J33"/>
    <mergeCell ref="B56:J56"/>
    <mergeCell ref="B55:J55"/>
    <mergeCell ref="B28:J28"/>
    <mergeCell ref="B29:J29"/>
  </mergeCells>
  <printOptions horizontalCentered="1"/>
  <pageMargins left="0.7" right="0.7" top="0.75" bottom="0.75" header="0.3" footer="0.3"/>
  <pageSetup paperSize="9" orientation="landscape" horizontalDpi="300" verticalDpi="300" r:id="rId1"/>
  <rowBreaks count="2" manualBreakCount="2">
    <brk id="27" min="1" max="9" man="1"/>
    <brk id="54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1"/>
  <sheetViews>
    <sheetView showGridLines="0" rightToLeft="1" view="pageBreakPreview" zoomScale="120" zoomScaleNormal="100" zoomScaleSheetLayoutView="120" workbookViewId="0">
      <selection activeCell="D11" sqref="D11"/>
    </sheetView>
  </sheetViews>
  <sheetFormatPr defaultRowHeight="15" x14ac:dyDescent="0.25"/>
  <cols>
    <col min="1" max="1" width="2.7109375" customWidth="1"/>
    <col min="2" max="2" width="17" customWidth="1"/>
    <col min="3" max="8" width="12.7109375" customWidth="1"/>
    <col min="9" max="9" width="14.85546875" customWidth="1"/>
    <col min="10" max="10" width="21.140625" customWidth="1"/>
  </cols>
  <sheetData>
    <row r="1" spans="2:10" s="34" customFormat="1" ht="21" x14ac:dyDescent="0.45">
      <c r="B1" s="367" t="s">
        <v>147</v>
      </c>
      <c r="C1" s="367"/>
      <c r="D1" s="367"/>
      <c r="E1" s="367"/>
      <c r="F1" s="367"/>
      <c r="G1" s="367"/>
      <c r="H1" s="367"/>
      <c r="I1" s="367"/>
      <c r="J1" s="367"/>
    </row>
    <row r="2" spans="2:10" s="35" customFormat="1" ht="18.75" x14ac:dyDescent="0.3">
      <c r="B2" s="368" t="s">
        <v>148</v>
      </c>
      <c r="C2" s="368"/>
      <c r="D2" s="368"/>
      <c r="E2" s="368"/>
      <c r="F2" s="368"/>
      <c r="G2" s="368"/>
      <c r="H2" s="368"/>
      <c r="I2" s="368"/>
      <c r="J2" s="368"/>
    </row>
    <row r="3" spans="2:10" x14ac:dyDescent="0.25">
      <c r="B3" s="182"/>
      <c r="C3" s="182"/>
      <c r="D3" s="182"/>
      <c r="E3" s="182"/>
      <c r="F3" s="182"/>
      <c r="G3" s="182"/>
      <c r="H3" s="182"/>
      <c r="I3" s="182"/>
      <c r="J3" s="182"/>
    </row>
    <row r="4" spans="2:10" ht="21" thickBot="1" x14ac:dyDescent="0.3">
      <c r="B4" s="32" t="s">
        <v>2</v>
      </c>
      <c r="C4" s="2"/>
      <c r="D4" s="2"/>
      <c r="E4" s="351" t="s">
        <v>278</v>
      </c>
      <c r="F4" s="351"/>
      <c r="G4" s="351"/>
      <c r="H4" s="2"/>
      <c r="I4" s="3"/>
      <c r="J4" s="39" t="s">
        <v>3</v>
      </c>
    </row>
    <row r="5" spans="2:10" ht="31.5" x14ac:dyDescent="0.25">
      <c r="B5" s="369" t="s">
        <v>4</v>
      </c>
      <c r="C5" s="76" t="s">
        <v>5</v>
      </c>
      <c r="D5" s="76" t="s">
        <v>6</v>
      </c>
      <c r="E5" s="76" t="s">
        <v>7</v>
      </c>
      <c r="F5" s="76" t="s">
        <v>8</v>
      </c>
      <c r="G5" s="76" t="s">
        <v>9</v>
      </c>
      <c r="H5" s="76" t="s">
        <v>10</v>
      </c>
      <c r="I5" s="78" t="s">
        <v>11</v>
      </c>
      <c r="J5" s="370" t="s">
        <v>12</v>
      </c>
    </row>
    <row r="6" spans="2:10" ht="15.75" x14ac:dyDescent="0.25">
      <c r="B6" s="369"/>
      <c r="C6" s="77" t="s">
        <v>13</v>
      </c>
      <c r="D6" s="77" t="s">
        <v>14</v>
      </c>
      <c r="E6" s="77" t="s">
        <v>15</v>
      </c>
      <c r="F6" s="77" t="s">
        <v>16</v>
      </c>
      <c r="G6" s="77" t="s">
        <v>17</v>
      </c>
      <c r="H6" s="77" t="s">
        <v>18</v>
      </c>
      <c r="I6" s="79" t="s">
        <v>19</v>
      </c>
      <c r="J6" s="370"/>
    </row>
    <row r="7" spans="2:10" ht="15.75" x14ac:dyDescent="0.25">
      <c r="B7" s="56">
        <v>2011</v>
      </c>
      <c r="C7" s="53"/>
      <c r="D7" s="53"/>
      <c r="E7" s="53"/>
      <c r="F7" s="53"/>
      <c r="G7" s="53"/>
      <c r="H7" s="53"/>
      <c r="I7" s="53"/>
      <c r="J7" s="86">
        <v>2011</v>
      </c>
    </row>
    <row r="8" spans="2:10" x14ac:dyDescent="0.25">
      <c r="B8" s="112" t="s">
        <v>20</v>
      </c>
      <c r="C8" s="32" t="s">
        <v>21</v>
      </c>
      <c r="D8" s="47" t="s">
        <v>1</v>
      </c>
      <c r="E8" s="40">
        <v>5.8</v>
      </c>
      <c r="F8" s="32" t="s">
        <v>21</v>
      </c>
      <c r="G8" s="44">
        <v>0.6</v>
      </c>
      <c r="H8" s="40">
        <v>3.6</v>
      </c>
      <c r="I8" s="32" t="s">
        <v>21</v>
      </c>
      <c r="J8" s="113" t="s">
        <v>129</v>
      </c>
    </row>
    <row r="9" spans="2:10" ht="13.5" customHeight="1" x14ac:dyDescent="0.25">
      <c r="B9" s="112" t="s">
        <v>23</v>
      </c>
      <c r="C9" s="32" t="s">
        <v>21</v>
      </c>
      <c r="D9" s="33">
        <v>2.9</v>
      </c>
      <c r="E9" s="40">
        <v>12.4</v>
      </c>
      <c r="F9" s="32" t="s">
        <v>21</v>
      </c>
      <c r="G9" s="40">
        <v>3.9</v>
      </c>
      <c r="H9" s="44">
        <v>7</v>
      </c>
      <c r="I9" s="32" t="s">
        <v>21</v>
      </c>
      <c r="J9" s="113" t="s">
        <v>130</v>
      </c>
    </row>
    <row r="10" spans="2:10" x14ac:dyDescent="0.25">
      <c r="B10" s="48" t="s">
        <v>25</v>
      </c>
      <c r="C10" s="32" t="s">
        <v>21</v>
      </c>
      <c r="D10" s="47" t="s">
        <v>1</v>
      </c>
      <c r="E10" s="40">
        <v>0.4</v>
      </c>
      <c r="F10" s="32" t="s">
        <v>21</v>
      </c>
      <c r="G10" s="40">
        <v>0.3</v>
      </c>
      <c r="H10" s="40">
        <v>2.8</v>
      </c>
      <c r="I10" s="32" t="s">
        <v>21</v>
      </c>
      <c r="J10" s="114" t="s">
        <v>131</v>
      </c>
    </row>
    <row r="11" spans="2:10" ht="15.75" x14ac:dyDescent="0.25">
      <c r="B11" s="56">
        <v>2012</v>
      </c>
      <c r="C11" s="54"/>
      <c r="D11" s="54"/>
      <c r="E11" s="55"/>
      <c r="F11" s="54"/>
      <c r="G11" s="55"/>
      <c r="H11" s="55"/>
      <c r="I11" s="54"/>
      <c r="J11" s="86">
        <v>2012</v>
      </c>
    </row>
    <row r="12" spans="2:10" x14ac:dyDescent="0.25">
      <c r="B12" s="112" t="s">
        <v>20</v>
      </c>
      <c r="C12" s="32" t="s">
        <v>21</v>
      </c>
      <c r="D12" s="47" t="s">
        <v>1</v>
      </c>
      <c r="E12" s="40">
        <v>5.5</v>
      </c>
      <c r="F12" s="32" t="s">
        <v>21</v>
      </c>
      <c r="G12" s="40">
        <v>0.5</v>
      </c>
      <c r="H12" s="40">
        <v>3.6</v>
      </c>
      <c r="I12" s="32" t="s">
        <v>21</v>
      </c>
      <c r="J12" s="113" t="s">
        <v>129</v>
      </c>
    </row>
    <row r="13" spans="2:10" ht="15.75" customHeight="1" x14ac:dyDescent="0.25">
      <c r="B13" s="112" t="s">
        <v>23</v>
      </c>
      <c r="C13" s="32" t="s">
        <v>21</v>
      </c>
      <c r="D13" s="33">
        <v>3.4</v>
      </c>
      <c r="E13" s="40">
        <v>12.1</v>
      </c>
      <c r="F13" s="32" t="s">
        <v>21</v>
      </c>
      <c r="G13" s="44">
        <v>3</v>
      </c>
      <c r="H13" s="44">
        <v>7</v>
      </c>
      <c r="I13" s="32" t="s">
        <v>21</v>
      </c>
      <c r="J13" s="113" t="s">
        <v>130</v>
      </c>
    </row>
    <row r="14" spans="2:10" x14ac:dyDescent="0.25">
      <c r="B14" s="48" t="s">
        <v>25</v>
      </c>
      <c r="C14" s="32" t="s">
        <v>21</v>
      </c>
      <c r="D14" s="47" t="s">
        <v>1</v>
      </c>
      <c r="E14" s="40">
        <v>0.1</v>
      </c>
      <c r="F14" s="32" t="s">
        <v>21</v>
      </c>
      <c r="G14" s="40">
        <v>0.3</v>
      </c>
      <c r="H14" s="40">
        <v>2.8</v>
      </c>
      <c r="I14" s="32" t="s">
        <v>21</v>
      </c>
      <c r="J14" s="114" t="s">
        <v>131</v>
      </c>
    </row>
    <row r="15" spans="2:10" ht="15.75" x14ac:dyDescent="0.25">
      <c r="B15" s="56">
        <v>2013</v>
      </c>
      <c r="C15" s="175"/>
      <c r="D15" s="175"/>
      <c r="E15" s="56"/>
      <c r="F15" s="175"/>
      <c r="G15" s="56"/>
      <c r="H15" s="56"/>
      <c r="I15" s="175"/>
      <c r="J15" s="86">
        <v>2013</v>
      </c>
    </row>
    <row r="16" spans="2:10" x14ac:dyDescent="0.25">
      <c r="B16" s="112" t="s">
        <v>20</v>
      </c>
      <c r="C16" s="32" t="s">
        <v>21</v>
      </c>
      <c r="D16" s="47" t="s">
        <v>1</v>
      </c>
      <c r="E16" s="40">
        <v>5.6</v>
      </c>
      <c r="F16" s="32" t="s">
        <v>21</v>
      </c>
      <c r="G16" s="40">
        <v>0.3</v>
      </c>
      <c r="H16" s="40">
        <v>3.6</v>
      </c>
      <c r="I16" s="32" t="s">
        <v>21</v>
      </c>
      <c r="J16" s="113" t="s">
        <v>129</v>
      </c>
    </row>
    <row r="17" spans="2:10" x14ac:dyDescent="0.25">
      <c r="B17" s="112" t="s">
        <v>23</v>
      </c>
      <c r="C17" s="32" t="s">
        <v>21</v>
      </c>
      <c r="D17" s="33">
        <v>4.2</v>
      </c>
      <c r="E17" s="40">
        <v>11.7</v>
      </c>
      <c r="F17" s="32" t="s">
        <v>21</v>
      </c>
      <c r="G17" s="40">
        <v>1.5</v>
      </c>
      <c r="H17" s="44">
        <v>7</v>
      </c>
      <c r="I17" s="32" t="s">
        <v>21</v>
      </c>
      <c r="J17" s="113" t="s">
        <v>130</v>
      </c>
    </row>
    <row r="18" spans="2:10" x14ac:dyDescent="0.25">
      <c r="B18" s="48" t="s">
        <v>25</v>
      </c>
      <c r="C18" s="32" t="s">
        <v>21</v>
      </c>
      <c r="D18" s="47" t="s">
        <v>1</v>
      </c>
      <c r="E18" s="40">
        <v>0.2</v>
      </c>
      <c r="F18" s="32" t="s">
        <v>21</v>
      </c>
      <c r="G18" s="40">
        <v>0.2</v>
      </c>
      <c r="H18" s="40">
        <v>2.8</v>
      </c>
      <c r="I18" s="32" t="s">
        <v>21</v>
      </c>
      <c r="J18" s="114" t="s">
        <v>131</v>
      </c>
    </row>
    <row r="19" spans="2:10" ht="15.75" x14ac:dyDescent="0.25">
      <c r="B19" s="56">
        <v>2014</v>
      </c>
      <c r="C19" s="175"/>
      <c r="D19" s="175"/>
      <c r="E19" s="56"/>
      <c r="F19" s="175"/>
      <c r="G19" s="56"/>
      <c r="H19" s="56"/>
      <c r="I19" s="175"/>
      <c r="J19" s="86">
        <v>2014</v>
      </c>
    </row>
    <row r="20" spans="2:10" x14ac:dyDescent="0.25">
      <c r="B20" s="112" t="s">
        <v>20</v>
      </c>
      <c r="C20" s="32" t="s">
        <v>21</v>
      </c>
      <c r="D20" s="47" t="s">
        <v>1</v>
      </c>
      <c r="E20" s="40">
        <v>5.7</v>
      </c>
      <c r="F20" s="32" t="s">
        <v>21</v>
      </c>
      <c r="G20" s="40">
        <v>0.2</v>
      </c>
      <c r="H20" s="40">
        <v>2.9</v>
      </c>
      <c r="I20" s="32" t="s">
        <v>21</v>
      </c>
      <c r="J20" s="113" t="s">
        <v>129</v>
      </c>
    </row>
    <row r="21" spans="2:10" x14ac:dyDescent="0.25">
      <c r="B21" s="112" t="s">
        <v>23</v>
      </c>
      <c r="C21" s="32" t="s">
        <v>21</v>
      </c>
      <c r="D21" s="33">
        <v>3.6</v>
      </c>
      <c r="E21" s="40">
        <v>11.7</v>
      </c>
      <c r="F21" s="32" t="s">
        <v>21</v>
      </c>
      <c r="G21" s="40">
        <v>0.9</v>
      </c>
      <c r="H21" s="44">
        <v>5</v>
      </c>
      <c r="I21" s="32" t="s">
        <v>21</v>
      </c>
      <c r="J21" s="113" t="s">
        <v>130</v>
      </c>
    </row>
    <row r="22" spans="2:10" x14ac:dyDescent="0.25">
      <c r="B22" s="48" t="s">
        <v>25</v>
      </c>
      <c r="C22" s="32" t="s">
        <v>21</v>
      </c>
      <c r="D22" s="47" t="s">
        <v>1</v>
      </c>
      <c r="E22" s="40">
        <v>0.3</v>
      </c>
      <c r="F22" s="32" t="s">
        <v>21</v>
      </c>
      <c r="G22" s="40">
        <v>0.2</v>
      </c>
      <c r="H22" s="40">
        <v>2.4</v>
      </c>
      <c r="I22" s="32" t="s">
        <v>21</v>
      </c>
      <c r="J22" s="114" t="s">
        <v>131</v>
      </c>
    </row>
    <row r="23" spans="2:10" ht="15.75" x14ac:dyDescent="0.25">
      <c r="B23" s="62">
        <v>2015</v>
      </c>
      <c r="C23" s="175"/>
      <c r="D23" s="175"/>
      <c r="E23" s="56"/>
      <c r="F23" s="175"/>
      <c r="G23" s="56"/>
      <c r="H23" s="56"/>
      <c r="I23" s="175"/>
      <c r="J23" s="86">
        <v>2015</v>
      </c>
    </row>
    <row r="24" spans="2:10" x14ac:dyDescent="0.25">
      <c r="B24" s="112" t="s">
        <v>20</v>
      </c>
      <c r="C24" s="32" t="s">
        <v>21</v>
      </c>
      <c r="D24" s="47" t="s">
        <v>1</v>
      </c>
      <c r="E24" s="46">
        <f>+T.8!E24/T.6!E24*100</f>
        <v>5.5913308132820898</v>
      </c>
      <c r="F24" s="32" t="s">
        <v>21</v>
      </c>
      <c r="G24" s="46">
        <f>+T.8!G24/T.6!G24*100</f>
        <v>0.16298456476374906</v>
      </c>
      <c r="H24" s="46">
        <f>+T.8!H24/T.6!H24*100</f>
        <v>1.9464094718594671</v>
      </c>
      <c r="I24" s="32" t="s">
        <v>21</v>
      </c>
      <c r="J24" s="113" t="s">
        <v>129</v>
      </c>
    </row>
    <row r="25" spans="2:10" x14ac:dyDescent="0.25">
      <c r="B25" s="112" t="s">
        <v>23</v>
      </c>
      <c r="C25" s="32" t="s">
        <v>21</v>
      </c>
      <c r="D25" s="46">
        <f>+T.8!D25/T.6!D25*100</f>
        <v>3.2910384823129188</v>
      </c>
      <c r="E25" s="46">
        <f>+T.8!E25/T.6!E25*100</f>
        <v>11.50625587419073</v>
      </c>
      <c r="F25" s="32" t="s">
        <v>21</v>
      </c>
      <c r="G25" s="46">
        <f>+T.8!G25/T.6!G25*100</f>
        <v>0.78726664247409373</v>
      </c>
      <c r="H25" s="46">
        <f>+T.8!H25/T.6!H25*100</f>
        <v>4.7483513238623312</v>
      </c>
      <c r="I25" s="32" t="s">
        <v>21</v>
      </c>
      <c r="J25" s="113" t="s">
        <v>130</v>
      </c>
    </row>
    <row r="26" spans="2:10" s="16" customFormat="1" ht="21" customHeight="1" thickBot="1" x14ac:dyDescent="0.3">
      <c r="B26" s="71" t="s">
        <v>25</v>
      </c>
      <c r="C26" s="72" t="s">
        <v>21</v>
      </c>
      <c r="D26" s="143" t="s">
        <v>1</v>
      </c>
      <c r="E26" s="140">
        <f>+T.8!E26/T.6!E26*100</f>
        <v>0.50699227740973818</v>
      </c>
      <c r="F26" s="141" t="s">
        <v>21</v>
      </c>
      <c r="G26" s="140">
        <f>+T.8!G26/T.6!G26*100</f>
        <v>0.12964198246710631</v>
      </c>
      <c r="H26" s="140">
        <f>+T.8!H26/T.6!H26*100</f>
        <v>1.459377776932983</v>
      </c>
      <c r="I26" s="72" t="s">
        <v>21</v>
      </c>
      <c r="J26" s="73" t="s">
        <v>132</v>
      </c>
    </row>
    <row r="27" spans="2:10" x14ac:dyDescent="0.25">
      <c r="B27" s="182"/>
      <c r="C27" s="182"/>
      <c r="D27" s="182"/>
      <c r="E27" s="182"/>
      <c r="F27" s="182"/>
      <c r="G27" s="182"/>
      <c r="H27" s="182"/>
      <c r="I27" s="182"/>
      <c r="J27" s="182"/>
    </row>
    <row r="28" spans="2:10" s="34" customFormat="1" ht="21" x14ac:dyDescent="0.45">
      <c r="B28" s="367" t="s">
        <v>149</v>
      </c>
      <c r="C28" s="367"/>
      <c r="D28" s="367"/>
      <c r="E28" s="367"/>
      <c r="F28" s="367"/>
      <c r="G28" s="367"/>
      <c r="H28" s="367"/>
      <c r="I28" s="367"/>
      <c r="J28" s="367"/>
    </row>
    <row r="29" spans="2:10" s="35" customFormat="1" ht="18.75" x14ac:dyDescent="0.3">
      <c r="B29" s="368" t="s">
        <v>150</v>
      </c>
      <c r="C29" s="368"/>
      <c r="D29" s="368"/>
      <c r="E29" s="368"/>
      <c r="F29" s="368"/>
      <c r="G29" s="368"/>
      <c r="H29" s="368"/>
      <c r="I29" s="368"/>
      <c r="J29" s="368"/>
    </row>
    <row r="30" spans="2:10" x14ac:dyDescent="0.25">
      <c r="B30" s="118"/>
      <c r="C30" s="118"/>
      <c r="D30" s="118"/>
      <c r="E30" s="118"/>
      <c r="F30" s="118"/>
      <c r="G30" s="118"/>
      <c r="H30" s="118"/>
      <c r="I30" s="118"/>
      <c r="J30" s="118"/>
    </row>
    <row r="31" spans="2:10" ht="20.25" x14ac:dyDescent="0.25">
      <c r="B31" s="32" t="s">
        <v>2</v>
      </c>
      <c r="C31" s="2"/>
      <c r="D31" s="2"/>
      <c r="E31" s="351" t="s">
        <v>133</v>
      </c>
      <c r="F31" s="351"/>
      <c r="G31" s="351"/>
      <c r="H31" s="2"/>
      <c r="I31" s="3"/>
      <c r="J31" s="39" t="s">
        <v>3</v>
      </c>
    </row>
    <row r="32" spans="2:10" ht="31.5" x14ac:dyDescent="0.25">
      <c r="B32" s="369" t="s">
        <v>4</v>
      </c>
      <c r="C32" s="76" t="s">
        <v>27</v>
      </c>
      <c r="D32" s="76" t="s">
        <v>6</v>
      </c>
      <c r="E32" s="76" t="s">
        <v>7</v>
      </c>
      <c r="F32" s="76" t="s">
        <v>8</v>
      </c>
      <c r="G32" s="76" t="s">
        <v>9</v>
      </c>
      <c r="H32" s="76" t="s">
        <v>10</v>
      </c>
      <c r="I32" s="82" t="s">
        <v>11</v>
      </c>
      <c r="J32" s="371" t="s">
        <v>12</v>
      </c>
    </row>
    <row r="33" spans="2:10" ht="15.75" x14ac:dyDescent="0.25">
      <c r="B33" s="369"/>
      <c r="C33" s="77" t="s">
        <v>13</v>
      </c>
      <c r="D33" s="77" t="s">
        <v>14</v>
      </c>
      <c r="E33" s="77" t="s">
        <v>15</v>
      </c>
      <c r="F33" s="77" t="s">
        <v>16</v>
      </c>
      <c r="G33" s="77" t="s">
        <v>17</v>
      </c>
      <c r="H33" s="77" t="s">
        <v>18</v>
      </c>
      <c r="I33" s="83" t="s">
        <v>19</v>
      </c>
      <c r="J33" s="371"/>
    </row>
    <row r="34" spans="2:10" ht="15.75" x14ac:dyDescent="0.25">
      <c r="B34" s="62">
        <v>2011</v>
      </c>
      <c r="C34" s="53"/>
      <c r="D34" s="63"/>
      <c r="E34" s="63"/>
      <c r="F34" s="63"/>
      <c r="G34" s="63"/>
      <c r="H34" s="63"/>
      <c r="I34" s="64"/>
      <c r="J34" s="86">
        <v>2011</v>
      </c>
    </row>
    <row r="35" spans="2:10" ht="15.75" x14ac:dyDescent="0.25">
      <c r="B35" s="112" t="s">
        <v>20</v>
      </c>
      <c r="C35" s="32" t="s">
        <v>21</v>
      </c>
      <c r="D35" s="49" t="s">
        <v>1</v>
      </c>
      <c r="E35" s="52">
        <v>3.3</v>
      </c>
      <c r="F35" s="50" t="s">
        <v>21</v>
      </c>
      <c r="G35" s="52">
        <v>0.2</v>
      </c>
      <c r="H35" s="52">
        <v>2.9</v>
      </c>
      <c r="I35" s="51" t="s">
        <v>21</v>
      </c>
      <c r="J35" s="113" t="s">
        <v>129</v>
      </c>
    </row>
    <row r="36" spans="2:10" ht="15.75" x14ac:dyDescent="0.25">
      <c r="B36" s="112" t="s">
        <v>23</v>
      </c>
      <c r="C36" s="32" t="s">
        <v>21</v>
      </c>
      <c r="D36" s="52">
        <v>1.5</v>
      </c>
      <c r="E36" s="52">
        <v>7.4</v>
      </c>
      <c r="F36" s="50" t="s">
        <v>21</v>
      </c>
      <c r="G36" s="52">
        <v>1.7</v>
      </c>
      <c r="H36" s="52">
        <v>5.9</v>
      </c>
      <c r="I36" s="51" t="s">
        <v>21</v>
      </c>
      <c r="J36" s="113" t="s">
        <v>130</v>
      </c>
    </row>
    <row r="37" spans="2:10" ht="15.75" x14ac:dyDescent="0.25">
      <c r="B37" s="48" t="s">
        <v>25</v>
      </c>
      <c r="C37" s="32" t="s">
        <v>21</v>
      </c>
      <c r="D37" s="49" t="s">
        <v>1</v>
      </c>
      <c r="E37" s="52">
        <v>0.3</v>
      </c>
      <c r="F37" s="50" t="s">
        <v>21</v>
      </c>
      <c r="G37" s="52">
        <v>0.1</v>
      </c>
      <c r="H37" s="52">
        <v>2.2999999999999998</v>
      </c>
      <c r="I37" s="51" t="s">
        <v>21</v>
      </c>
      <c r="J37" s="114" t="s">
        <v>131</v>
      </c>
    </row>
    <row r="38" spans="2:10" ht="15.75" x14ac:dyDescent="0.25">
      <c r="B38" s="62">
        <v>2012</v>
      </c>
      <c r="C38" s="54"/>
      <c r="D38" s="65"/>
      <c r="E38" s="65"/>
      <c r="F38" s="66"/>
      <c r="G38" s="65"/>
      <c r="H38" s="65"/>
      <c r="I38" s="67"/>
      <c r="J38" s="86">
        <v>2012</v>
      </c>
    </row>
    <row r="39" spans="2:10" ht="15.75" x14ac:dyDescent="0.25">
      <c r="B39" s="112" t="s">
        <v>20</v>
      </c>
      <c r="C39" s="32" t="s">
        <v>21</v>
      </c>
      <c r="D39" s="49" t="s">
        <v>1</v>
      </c>
      <c r="E39" s="52">
        <v>2.7</v>
      </c>
      <c r="F39" s="50" t="s">
        <v>21</v>
      </c>
      <c r="G39" s="52">
        <v>0.1</v>
      </c>
      <c r="H39" s="52">
        <v>2.9</v>
      </c>
      <c r="I39" s="51" t="s">
        <v>21</v>
      </c>
      <c r="J39" s="113" t="s">
        <v>129</v>
      </c>
    </row>
    <row r="40" spans="2:10" ht="15.75" x14ac:dyDescent="0.25">
      <c r="B40" s="112" t="s">
        <v>23</v>
      </c>
      <c r="C40" s="32" t="s">
        <v>21</v>
      </c>
      <c r="D40" s="52">
        <v>1.2</v>
      </c>
      <c r="E40" s="52">
        <v>6.1</v>
      </c>
      <c r="F40" s="50" t="s">
        <v>21</v>
      </c>
      <c r="G40" s="52">
        <v>1.3</v>
      </c>
      <c r="H40" s="52">
        <v>5.9</v>
      </c>
      <c r="I40" s="51" t="s">
        <v>21</v>
      </c>
      <c r="J40" s="113" t="s">
        <v>130</v>
      </c>
    </row>
    <row r="41" spans="2:10" ht="15.75" x14ac:dyDescent="0.25">
      <c r="B41" s="48" t="s">
        <v>25</v>
      </c>
      <c r="C41" s="32" t="s">
        <v>21</v>
      </c>
      <c r="D41" s="49" t="s">
        <v>1</v>
      </c>
      <c r="E41" s="52">
        <v>0.1</v>
      </c>
      <c r="F41" s="50" t="s">
        <v>21</v>
      </c>
      <c r="G41" s="52">
        <v>0.1</v>
      </c>
      <c r="H41" s="52">
        <v>2.2999999999999998</v>
      </c>
      <c r="I41" s="51" t="s">
        <v>21</v>
      </c>
      <c r="J41" s="114" t="s">
        <v>131</v>
      </c>
    </row>
    <row r="42" spans="2:10" ht="15.75" x14ac:dyDescent="0.25">
      <c r="B42" s="62">
        <v>2013</v>
      </c>
      <c r="C42" s="175"/>
      <c r="D42" s="68"/>
      <c r="E42" s="68"/>
      <c r="F42" s="69"/>
      <c r="G42" s="68"/>
      <c r="H42" s="68"/>
      <c r="I42" s="70"/>
      <c r="J42" s="86">
        <v>2013</v>
      </c>
    </row>
    <row r="43" spans="2:10" ht="15.75" x14ac:dyDescent="0.25">
      <c r="B43" s="112" t="s">
        <v>20</v>
      </c>
      <c r="C43" s="32" t="s">
        <v>21</v>
      </c>
      <c r="D43" s="49" t="s">
        <v>1</v>
      </c>
      <c r="E43" s="52">
        <v>2.8</v>
      </c>
      <c r="F43" s="50" t="s">
        <v>21</v>
      </c>
      <c r="G43" s="52">
        <v>0.1</v>
      </c>
      <c r="H43" s="52">
        <v>2.9</v>
      </c>
      <c r="I43" s="51" t="s">
        <v>21</v>
      </c>
      <c r="J43" s="113" t="s">
        <v>129</v>
      </c>
    </row>
    <row r="44" spans="2:10" ht="15.75" x14ac:dyDescent="0.25">
      <c r="B44" s="112" t="s">
        <v>23</v>
      </c>
      <c r="C44" s="32" t="s">
        <v>21</v>
      </c>
      <c r="D44" s="84">
        <v>1</v>
      </c>
      <c r="E44" s="52">
        <v>6.1</v>
      </c>
      <c r="F44" s="50" t="s">
        <v>21</v>
      </c>
      <c r="G44" s="52">
        <v>0.7</v>
      </c>
      <c r="H44" s="52">
        <v>5.9</v>
      </c>
      <c r="I44" s="51" t="s">
        <v>21</v>
      </c>
      <c r="J44" s="113" t="s">
        <v>130</v>
      </c>
    </row>
    <row r="45" spans="2:10" ht="15.75" x14ac:dyDescent="0.25">
      <c r="B45" s="48" t="s">
        <v>25</v>
      </c>
      <c r="C45" s="32" t="s">
        <v>21</v>
      </c>
      <c r="D45" s="49" t="s">
        <v>1</v>
      </c>
      <c r="E45" s="52">
        <v>0.1</v>
      </c>
      <c r="F45" s="50" t="s">
        <v>21</v>
      </c>
      <c r="G45" s="52">
        <v>0.1</v>
      </c>
      <c r="H45" s="52">
        <v>2.2999999999999998</v>
      </c>
      <c r="I45" s="51" t="s">
        <v>21</v>
      </c>
      <c r="J45" s="114" t="s">
        <v>131</v>
      </c>
    </row>
    <row r="46" spans="2:10" ht="15.75" x14ac:dyDescent="0.25">
      <c r="B46" s="62">
        <v>2014</v>
      </c>
      <c r="C46" s="175"/>
      <c r="D46" s="68"/>
      <c r="E46" s="68"/>
      <c r="F46" s="69"/>
      <c r="G46" s="68"/>
      <c r="H46" s="68"/>
      <c r="I46" s="70"/>
      <c r="J46" s="86">
        <v>2014</v>
      </c>
    </row>
    <row r="47" spans="2:10" ht="15.75" x14ac:dyDescent="0.25">
      <c r="B47" s="112" t="s">
        <v>20</v>
      </c>
      <c r="C47" s="32" t="s">
        <v>21</v>
      </c>
      <c r="D47" s="49" t="s">
        <v>1</v>
      </c>
      <c r="E47" s="52">
        <v>2.8</v>
      </c>
      <c r="F47" s="50" t="s">
        <v>21</v>
      </c>
      <c r="G47" s="52">
        <v>0.1</v>
      </c>
      <c r="H47" s="52">
        <v>1.9</v>
      </c>
      <c r="I47" s="51" t="s">
        <v>21</v>
      </c>
      <c r="J47" s="113" t="s">
        <v>129</v>
      </c>
    </row>
    <row r="48" spans="2:10" ht="15.75" x14ac:dyDescent="0.25">
      <c r="B48" s="112" t="s">
        <v>23</v>
      </c>
      <c r="C48" s="32" t="s">
        <v>21</v>
      </c>
      <c r="D48" s="52">
        <v>0.7</v>
      </c>
      <c r="E48" s="52">
        <v>5.9</v>
      </c>
      <c r="F48" s="50" t="s">
        <v>21</v>
      </c>
      <c r="G48" s="52">
        <v>0.4</v>
      </c>
      <c r="H48" s="84">
        <v>4</v>
      </c>
      <c r="I48" s="51" t="s">
        <v>21</v>
      </c>
      <c r="J48" s="113" t="s">
        <v>130</v>
      </c>
    </row>
    <row r="49" spans="2:10" ht="15.75" x14ac:dyDescent="0.25">
      <c r="B49" s="48" t="s">
        <v>25</v>
      </c>
      <c r="C49" s="32" t="s">
        <v>21</v>
      </c>
      <c r="D49" s="49" t="s">
        <v>1</v>
      </c>
      <c r="E49" s="52">
        <v>0.2</v>
      </c>
      <c r="F49" s="50" t="s">
        <v>21</v>
      </c>
      <c r="G49" s="52">
        <v>0.1</v>
      </c>
      <c r="H49" s="52">
        <v>1.5</v>
      </c>
      <c r="I49" s="51" t="s">
        <v>21</v>
      </c>
      <c r="J49" s="114" t="s">
        <v>131</v>
      </c>
    </row>
    <row r="50" spans="2:10" ht="15.75" x14ac:dyDescent="0.25">
      <c r="B50" s="62">
        <v>2015</v>
      </c>
      <c r="C50" s="175"/>
      <c r="D50" s="175"/>
      <c r="E50" s="56"/>
      <c r="F50" s="175"/>
      <c r="G50" s="56"/>
      <c r="H50" s="56"/>
      <c r="I50" s="175"/>
      <c r="J50" s="86">
        <v>2015</v>
      </c>
    </row>
    <row r="51" spans="2:10" ht="15.75" x14ac:dyDescent="0.25">
      <c r="B51" s="112" t="s">
        <v>20</v>
      </c>
      <c r="C51" s="32" t="s">
        <v>21</v>
      </c>
      <c r="D51" s="49" t="s">
        <v>1</v>
      </c>
      <c r="E51" s="46">
        <f>+T.8!E51/T.6!E51*100</f>
        <v>2.4441030290255905</v>
      </c>
      <c r="F51" s="32" t="s">
        <v>21</v>
      </c>
      <c r="G51" s="46">
        <f>+T.8!G51/T.6!G51*100</f>
        <v>6.1401815250203544E-2</v>
      </c>
      <c r="H51" s="46">
        <f>+T.8!H51/T.6!H51*100</f>
        <v>1.0879625998148816</v>
      </c>
      <c r="I51" s="32" t="s">
        <v>21</v>
      </c>
      <c r="J51" s="113" t="s">
        <v>129</v>
      </c>
    </row>
    <row r="52" spans="2:10" x14ac:dyDescent="0.25">
      <c r="B52" s="112" t="s">
        <v>23</v>
      </c>
      <c r="C52" s="32" t="s">
        <v>21</v>
      </c>
      <c r="D52" s="46">
        <f>+T.8!D52/T.6!D52*100</f>
        <v>0.73918009179453348</v>
      </c>
      <c r="E52" s="46">
        <f>+T.8!E52/T.6!E52*100</f>
        <v>5.251961017893449</v>
      </c>
      <c r="F52" s="32" t="s">
        <v>21</v>
      </c>
      <c r="G52" s="46">
        <f>+T.8!G52/T.6!G52*100</f>
        <v>0.39004226752859278</v>
      </c>
      <c r="H52" s="46">
        <f>+T.8!H52/T.6!H52*100</f>
        <v>4.1829066607348375</v>
      </c>
      <c r="I52" s="32" t="s">
        <v>21</v>
      </c>
      <c r="J52" s="113" t="s">
        <v>130</v>
      </c>
    </row>
    <row r="53" spans="2:10" s="16" customFormat="1" ht="21" customHeight="1" thickBot="1" x14ac:dyDescent="0.3">
      <c r="B53" s="71" t="s">
        <v>25</v>
      </c>
      <c r="C53" s="72" t="s">
        <v>21</v>
      </c>
      <c r="D53" s="144" t="s">
        <v>1</v>
      </c>
      <c r="E53" s="140">
        <f>+T.8!E53/T.6!E53*100</f>
        <v>0.30135204287378986</v>
      </c>
      <c r="F53" s="141" t="s">
        <v>21</v>
      </c>
      <c r="G53" s="140">
        <f>+T.8!G53/T.6!G53*100</f>
        <v>4.8422464832341056E-2</v>
      </c>
      <c r="H53" s="140">
        <f>+T.8!H53/T.6!H53*100</f>
        <v>0.68237800623696543</v>
      </c>
      <c r="I53" s="72" t="s">
        <v>21</v>
      </c>
      <c r="J53" s="73" t="s">
        <v>132</v>
      </c>
    </row>
    <row r="54" spans="2:10" x14ac:dyDescent="0.25">
      <c r="B54" s="182"/>
      <c r="C54" s="182"/>
      <c r="D54" s="182"/>
      <c r="E54" s="182"/>
      <c r="F54" s="182"/>
      <c r="G54" s="182"/>
      <c r="H54" s="182"/>
      <c r="I54" s="182"/>
      <c r="J54" s="182"/>
    </row>
    <row r="55" spans="2:10" s="34" customFormat="1" ht="21" x14ac:dyDescent="0.45">
      <c r="B55" s="367" t="s">
        <v>149</v>
      </c>
      <c r="C55" s="367"/>
      <c r="D55" s="367"/>
      <c r="E55" s="367"/>
      <c r="F55" s="367"/>
      <c r="G55" s="367"/>
      <c r="H55" s="367"/>
      <c r="I55" s="367"/>
      <c r="J55" s="367"/>
    </row>
    <row r="56" spans="2:10" s="35" customFormat="1" ht="18.75" x14ac:dyDescent="0.3">
      <c r="B56" s="368" t="s">
        <v>150</v>
      </c>
      <c r="C56" s="368"/>
      <c r="D56" s="368"/>
      <c r="E56" s="368"/>
      <c r="F56" s="368"/>
      <c r="G56" s="368"/>
      <c r="H56" s="368"/>
      <c r="I56" s="368"/>
      <c r="J56" s="368"/>
    </row>
    <row r="57" spans="2:10" x14ac:dyDescent="0.25">
      <c r="B57" s="182"/>
      <c r="C57" s="182"/>
      <c r="D57" s="182"/>
      <c r="E57" s="182"/>
      <c r="F57" s="182"/>
      <c r="G57" s="182"/>
      <c r="H57" s="182"/>
      <c r="I57" s="182"/>
      <c r="J57" s="182"/>
    </row>
    <row r="58" spans="2:10" ht="15.75" customHeight="1" x14ac:dyDescent="0.25">
      <c r="B58" s="32" t="s">
        <v>2</v>
      </c>
      <c r="C58" s="2"/>
      <c r="D58" s="2"/>
      <c r="E58" s="351" t="s">
        <v>134</v>
      </c>
      <c r="F58" s="351"/>
      <c r="G58" s="351"/>
      <c r="H58" s="2"/>
      <c r="I58" s="3"/>
      <c r="J58" s="39" t="s">
        <v>3</v>
      </c>
    </row>
    <row r="59" spans="2:10" ht="31.5" x14ac:dyDescent="0.25">
      <c r="B59" s="369" t="s">
        <v>4</v>
      </c>
      <c r="C59" s="76" t="s">
        <v>27</v>
      </c>
      <c r="D59" s="76" t="s">
        <v>6</v>
      </c>
      <c r="E59" s="76" t="s">
        <v>7</v>
      </c>
      <c r="F59" s="76" t="s">
        <v>8</v>
      </c>
      <c r="G59" s="76" t="s">
        <v>9</v>
      </c>
      <c r="H59" s="76" t="s">
        <v>10</v>
      </c>
      <c r="I59" s="82" t="s">
        <v>11</v>
      </c>
      <c r="J59" s="371" t="s">
        <v>12</v>
      </c>
    </row>
    <row r="60" spans="2:10" ht="15.75" x14ac:dyDescent="0.25">
      <c r="B60" s="369"/>
      <c r="C60" s="77" t="s">
        <v>13</v>
      </c>
      <c r="D60" s="77" t="s">
        <v>14</v>
      </c>
      <c r="E60" s="77" t="s">
        <v>15</v>
      </c>
      <c r="F60" s="77" t="s">
        <v>16</v>
      </c>
      <c r="G60" s="77" t="s">
        <v>17</v>
      </c>
      <c r="H60" s="77" t="s">
        <v>18</v>
      </c>
      <c r="I60" s="83" t="s">
        <v>19</v>
      </c>
      <c r="J60" s="371"/>
    </row>
    <row r="61" spans="2:10" ht="15.75" x14ac:dyDescent="0.25">
      <c r="B61" s="62">
        <v>2011</v>
      </c>
      <c r="C61" s="175"/>
      <c r="D61" s="175"/>
      <c r="E61" s="56"/>
      <c r="F61" s="175"/>
      <c r="G61" s="56"/>
      <c r="H61" s="56"/>
      <c r="I61" s="175"/>
      <c r="J61" s="86">
        <v>2011</v>
      </c>
    </row>
    <row r="62" spans="2:10" x14ac:dyDescent="0.25">
      <c r="B62" s="112" t="s">
        <v>20</v>
      </c>
      <c r="C62" s="32" t="s">
        <v>21</v>
      </c>
      <c r="D62" s="47" t="s">
        <v>1</v>
      </c>
      <c r="E62" s="40">
        <v>19.2</v>
      </c>
      <c r="F62" s="40" t="s">
        <v>21</v>
      </c>
      <c r="G62" s="40">
        <v>3.3</v>
      </c>
      <c r="H62" s="40">
        <v>4.9000000000000004</v>
      </c>
      <c r="I62" s="40" t="s">
        <v>21</v>
      </c>
      <c r="J62" s="113" t="s">
        <v>129</v>
      </c>
    </row>
    <row r="63" spans="2:10" x14ac:dyDescent="0.25">
      <c r="B63" s="161" t="s">
        <v>306</v>
      </c>
      <c r="C63" s="32" t="s">
        <v>21</v>
      </c>
      <c r="D63" s="40">
        <v>5.7</v>
      </c>
      <c r="E63" s="40">
        <v>33.4</v>
      </c>
      <c r="F63" s="40" t="s">
        <v>21</v>
      </c>
      <c r="G63" s="40">
        <v>8</v>
      </c>
      <c r="H63" s="40">
        <v>8.5</v>
      </c>
      <c r="I63" s="40" t="s">
        <v>21</v>
      </c>
      <c r="J63" s="113" t="s">
        <v>130</v>
      </c>
    </row>
    <row r="64" spans="2:10" x14ac:dyDescent="0.25">
      <c r="B64" s="161" t="s">
        <v>307</v>
      </c>
      <c r="C64" s="32" t="s">
        <v>21</v>
      </c>
      <c r="D64" s="47" t="s">
        <v>1</v>
      </c>
      <c r="E64" s="44">
        <v>1</v>
      </c>
      <c r="F64" s="40" t="s">
        <v>21</v>
      </c>
      <c r="G64" s="40">
        <v>2.4</v>
      </c>
      <c r="H64" s="40">
        <v>3.7</v>
      </c>
      <c r="I64" s="40" t="s">
        <v>21</v>
      </c>
      <c r="J64" s="81" t="s">
        <v>132</v>
      </c>
    </row>
    <row r="65" spans="2:10" ht="15.75" x14ac:dyDescent="0.25">
      <c r="B65" s="62">
        <v>2012</v>
      </c>
      <c r="C65" s="175"/>
      <c r="D65" s="175"/>
      <c r="E65" s="56"/>
      <c r="F65" s="175"/>
      <c r="G65" s="56"/>
      <c r="H65" s="56"/>
      <c r="I65" s="175"/>
      <c r="J65" s="86">
        <v>2012</v>
      </c>
    </row>
    <row r="66" spans="2:10" x14ac:dyDescent="0.25">
      <c r="B66" s="112" t="s">
        <v>20</v>
      </c>
      <c r="C66" s="32" t="s">
        <v>21</v>
      </c>
      <c r="D66" s="47" t="s">
        <v>1</v>
      </c>
      <c r="E66" s="40">
        <v>21.3</v>
      </c>
      <c r="F66" s="40" t="s">
        <v>21</v>
      </c>
      <c r="G66" s="40">
        <v>2.8</v>
      </c>
      <c r="H66" s="40">
        <v>4.9000000000000004</v>
      </c>
      <c r="I66" s="40" t="s">
        <v>21</v>
      </c>
      <c r="J66" s="113" t="s">
        <v>129</v>
      </c>
    </row>
    <row r="67" spans="2:10" x14ac:dyDescent="0.25">
      <c r="B67" s="161" t="s">
        <v>306</v>
      </c>
      <c r="C67" s="32" t="s">
        <v>21</v>
      </c>
      <c r="D67" s="40">
        <v>7.9</v>
      </c>
      <c r="E67" s="40">
        <v>35.700000000000003</v>
      </c>
      <c r="F67" s="40" t="s">
        <v>21</v>
      </c>
      <c r="G67" s="40">
        <v>6.4</v>
      </c>
      <c r="H67" s="40">
        <v>8.5</v>
      </c>
      <c r="I67" s="40" t="s">
        <v>21</v>
      </c>
      <c r="J67" s="113" t="s">
        <v>130</v>
      </c>
    </row>
    <row r="68" spans="2:10" x14ac:dyDescent="0.25">
      <c r="B68" s="161" t="s">
        <v>307</v>
      </c>
      <c r="C68" s="32" t="s">
        <v>21</v>
      </c>
      <c r="D68" s="47" t="s">
        <v>1</v>
      </c>
      <c r="E68" s="40">
        <v>0.1</v>
      </c>
      <c r="F68" s="40" t="s">
        <v>21</v>
      </c>
      <c r="G68" s="40">
        <v>2.1</v>
      </c>
      <c r="H68" s="40">
        <v>3.7</v>
      </c>
      <c r="I68" s="40" t="s">
        <v>21</v>
      </c>
      <c r="J68" s="81" t="s">
        <v>132</v>
      </c>
    </row>
    <row r="69" spans="2:10" ht="15.75" x14ac:dyDescent="0.25">
      <c r="B69" s="62">
        <v>2013</v>
      </c>
      <c r="C69" s="175"/>
      <c r="D69" s="175"/>
      <c r="E69" s="56"/>
      <c r="F69" s="175"/>
      <c r="G69" s="56"/>
      <c r="H69" s="56"/>
      <c r="I69" s="175"/>
      <c r="J69" s="86">
        <v>2013</v>
      </c>
    </row>
    <row r="70" spans="2:10" x14ac:dyDescent="0.25">
      <c r="B70" s="112" t="s">
        <v>20</v>
      </c>
      <c r="C70" s="32" t="s">
        <v>21</v>
      </c>
      <c r="D70" s="47" t="s">
        <v>1</v>
      </c>
      <c r="E70" s="40">
        <v>20.7</v>
      </c>
      <c r="F70" s="40" t="s">
        <v>21</v>
      </c>
      <c r="G70" s="40">
        <v>1.5</v>
      </c>
      <c r="H70" s="40">
        <v>4.9000000000000004</v>
      </c>
      <c r="I70" s="40" t="s">
        <v>21</v>
      </c>
      <c r="J70" s="113" t="s">
        <v>129</v>
      </c>
    </row>
    <row r="71" spans="2:10" x14ac:dyDescent="0.25">
      <c r="B71" s="161" t="s">
        <v>306</v>
      </c>
      <c r="C71" s="32" t="s">
        <v>21</v>
      </c>
      <c r="D71" s="40">
        <v>10.7</v>
      </c>
      <c r="E71" s="40">
        <v>33.200000000000003</v>
      </c>
      <c r="F71" s="40" t="s">
        <v>21</v>
      </c>
      <c r="G71" s="40">
        <v>3.3</v>
      </c>
      <c r="H71" s="40">
        <v>8.5</v>
      </c>
      <c r="I71" s="40" t="s">
        <v>21</v>
      </c>
      <c r="J71" s="113" t="s">
        <v>130</v>
      </c>
    </row>
    <row r="72" spans="2:10" x14ac:dyDescent="0.25">
      <c r="B72" s="161" t="s">
        <v>307</v>
      </c>
      <c r="C72" s="32" t="s">
        <v>21</v>
      </c>
      <c r="D72" s="47" t="s">
        <v>1</v>
      </c>
      <c r="E72" s="40">
        <v>0.6</v>
      </c>
      <c r="F72" s="40" t="s">
        <v>21</v>
      </c>
      <c r="G72" s="40">
        <v>1.2</v>
      </c>
      <c r="H72" s="40">
        <v>3.7</v>
      </c>
      <c r="I72" s="40" t="s">
        <v>21</v>
      </c>
      <c r="J72" s="81" t="s">
        <v>132</v>
      </c>
    </row>
    <row r="73" spans="2:10" ht="15.75" x14ac:dyDescent="0.25">
      <c r="B73" s="62">
        <v>2014</v>
      </c>
      <c r="C73" s="175"/>
      <c r="D73" s="175"/>
      <c r="E73" s="56"/>
      <c r="F73" s="175"/>
      <c r="G73" s="56"/>
      <c r="H73" s="56"/>
      <c r="I73" s="175"/>
      <c r="J73" s="86">
        <v>2014</v>
      </c>
    </row>
    <row r="74" spans="2:10" x14ac:dyDescent="0.25">
      <c r="B74" s="112" t="s">
        <v>20</v>
      </c>
      <c r="C74" s="32" t="s">
        <v>21</v>
      </c>
      <c r="D74" s="47" t="s">
        <v>1</v>
      </c>
      <c r="E74" s="40">
        <v>21.6</v>
      </c>
      <c r="F74" s="40" t="s">
        <v>21</v>
      </c>
      <c r="G74" s="40">
        <v>1.1000000000000001</v>
      </c>
      <c r="H74" s="40">
        <v>4.9000000000000004</v>
      </c>
      <c r="I74" s="40" t="s">
        <v>21</v>
      </c>
      <c r="J74" s="113" t="s">
        <v>129</v>
      </c>
    </row>
    <row r="75" spans="2:10" x14ac:dyDescent="0.25">
      <c r="B75" s="161" t="s">
        <v>306</v>
      </c>
      <c r="C75" s="32" t="s">
        <v>21</v>
      </c>
      <c r="D75" s="40">
        <v>9.3000000000000007</v>
      </c>
      <c r="E75" s="40">
        <v>32.799999999999997</v>
      </c>
      <c r="F75" s="40" t="s">
        <v>21</v>
      </c>
      <c r="G75" s="40">
        <v>1.8</v>
      </c>
      <c r="H75" s="40">
        <v>6.4</v>
      </c>
      <c r="I75" s="40" t="s">
        <v>21</v>
      </c>
      <c r="J75" s="113" t="s">
        <v>130</v>
      </c>
    </row>
    <row r="76" spans="2:10" x14ac:dyDescent="0.25">
      <c r="B76" s="161" t="s">
        <v>307</v>
      </c>
      <c r="C76" s="32" t="s">
        <v>21</v>
      </c>
      <c r="D76" s="47" t="s">
        <v>1</v>
      </c>
      <c r="E76" s="44">
        <v>1</v>
      </c>
      <c r="F76" s="40" t="s">
        <v>21</v>
      </c>
      <c r="G76" s="40">
        <v>0.9</v>
      </c>
      <c r="H76" s="40">
        <v>4.5</v>
      </c>
      <c r="I76" s="40" t="s">
        <v>21</v>
      </c>
      <c r="J76" s="81" t="s">
        <v>132</v>
      </c>
    </row>
    <row r="77" spans="2:10" ht="15.75" x14ac:dyDescent="0.25">
      <c r="B77" s="62">
        <v>2015</v>
      </c>
      <c r="C77" s="175"/>
      <c r="D77" s="175"/>
      <c r="E77" s="56"/>
      <c r="F77" s="175"/>
      <c r="G77" s="56"/>
      <c r="H77" s="56"/>
      <c r="I77" s="175"/>
      <c r="J77" s="86">
        <v>2015</v>
      </c>
    </row>
    <row r="78" spans="2:10" x14ac:dyDescent="0.25">
      <c r="B78" s="112" t="s">
        <v>20</v>
      </c>
      <c r="C78" s="32" t="s">
        <v>21</v>
      </c>
      <c r="D78" s="47" t="s">
        <v>1</v>
      </c>
      <c r="E78" s="46">
        <f>+T.8!E78/T.6!E78*100</f>
        <v>21.383836654896168</v>
      </c>
      <c r="F78" s="32" t="s">
        <v>21</v>
      </c>
      <c r="G78" s="46">
        <f>+T.8!G78/T.6!G78*100</f>
        <v>0.81752680072736672</v>
      </c>
      <c r="H78" s="46">
        <f>+T.8!H78/T.6!H78*100</f>
        <v>4.182054563256111</v>
      </c>
      <c r="I78" s="32" t="s">
        <v>21</v>
      </c>
      <c r="J78" s="113" t="s">
        <v>129</v>
      </c>
    </row>
    <row r="79" spans="2:10" x14ac:dyDescent="0.25">
      <c r="B79" s="161" t="s">
        <v>306</v>
      </c>
      <c r="C79" s="32" t="s">
        <v>21</v>
      </c>
      <c r="D79" s="46">
        <f>+T.8!D79/T.6!D79*100</f>
        <v>8.4233353782939329</v>
      </c>
      <c r="E79" s="46">
        <f>+T.8!E79/T.6!E79*100</f>
        <v>33.779555854064711</v>
      </c>
      <c r="F79" s="32" t="s">
        <v>21</v>
      </c>
      <c r="G79" s="46">
        <f>+T.8!G79/T.6!G79*100</f>
        <v>1.5207161712383794</v>
      </c>
      <c r="H79" s="46">
        <f>+T.8!H79/T.6!H79*100</f>
        <v>5.4839764963448543</v>
      </c>
      <c r="I79" s="32" t="s">
        <v>21</v>
      </c>
      <c r="J79" s="113" t="s">
        <v>130</v>
      </c>
    </row>
    <row r="80" spans="2:10" s="16" customFormat="1" ht="21" customHeight="1" thickBot="1" x14ac:dyDescent="0.3">
      <c r="B80" s="168" t="s">
        <v>307</v>
      </c>
      <c r="C80" s="72" t="s">
        <v>21</v>
      </c>
      <c r="D80" s="143" t="s">
        <v>1</v>
      </c>
      <c r="E80" s="140">
        <f>+T.8!E80/T.6!E80*100</f>
        <v>2.0071134667689519</v>
      </c>
      <c r="F80" s="141" t="s">
        <v>21</v>
      </c>
      <c r="G80" s="140">
        <f>+T.8!G80/T.6!G80*100</f>
        <v>0.71004412009788875</v>
      </c>
      <c r="H80" s="140">
        <f>+T.8!H80/T.6!H80*100</f>
        <v>3.7887149753314628</v>
      </c>
      <c r="I80" s="72" t="s">
        <v>21</v>
      </c>
      <c r="J80" s="73" t="s">
        <v>132</v>
      </c>
    </row>
    <row r="81" spans="2:10" x14ac:dyDescent="0.25">
      <c r="B81" s="182"/>
      <c r="C81" s="182"/>
      <c r="D81" s="182"/>
      <c r="E81" s="182"/>
      <c r="F81" s="182"/>
      <c r="G81" s="182"/>
      <c r="H81" s="182"/>
      <c r="I81" s="182"/>
      <c r="J81" s="182"/>
    </row>
  </sheetData>
  <mergeCells count="15">
    <mergeCell ref="B59:B60"/>
    <mergeCell ref="J59:J60"/>
    <mergeCell ref="E31:G31"/>
    <mergeCell ref="E58:G58"/>
    <mergeCell ref="B56:J56"/>
    <mergeCell ref="B1:J1"/>
    <mergeCell ref="B2:J2"/>
    <mergeCell ref="B28:J28"/>
    <mergeCell ref="B29:J29"/>
    <mergeCell ref="B55:J55"/>
    <mergeCell ref="B5:B6"/>
    <mergeCell ref="J5:J6"/>
    <mergeCell ref="B32:B33"/>
    <mergeCell ref="J32:J33"/>
    <mergeCell ref="E4:G4"/>
  </mergeCells>
  <printOptions horizontalCentered="1"/>
  <pageMargins left="0.7" right="0.7" top="0.75" bottom="0.75" header="0.3" footer="0.3"/>
  <pageSetup paperSize="9" orientation="landscape" horizontalDpi="300" verticalDpi="300" r:id="rId1"/>
  <rowBreaks count="2" manualBreakCount="2">
    <brk id="27" min="1" max="9" man="1"/>
    <brk id="54" min="1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1"/>
  <sheetViews>
    <sheetView rightToLeft="1" view="pageBreakPreview" zoomScale="90" zoomScaleNormal="100" zoomScaleSheetLayoutView="90" workbookViewId="0">
      <selection activeCell="L34" sqref="L34"/>
    </sheetView>
  </sheetViews>
  <sheetFormatPr defaultRowHeight="15" x14ac:dyDescent="0.25"/>
  <cols>
    <col min="1" max="1" width="2.7109375" customWidth="1"/>
    <col min="2" max="2" width="17" customWidth="1"/>
    <col min="3" max="8" width="12.7109375" customWidth="1"/>
    <col min="9" max="9" width="12.140625" customWidth="1"/>
    <col min="10" max="10" width="23.42578125" customWidth="1"/>
  </cols>
  <sheetData>
    <row r="1" spans="2:10" s="34" customFormat="1" ht="21" x14ac:dyDescent="0.45">
      <c r="B1" s="367" t="s">
        <v>151</v>
      </c>
      <c r="C1" s="367"/>
      <c r="D1" s="367"/>
      <c r="E1" s="367"/>
      <c r="F1" s="367"/>
      <c r="G1" s="367"/>
      <c r="H1" s="367"/>
      <c r="I1" s="367"/>
      <c r="J1" s="367"/>
    </row>
    <row r="2" spans="2:10" s="35" customFormat="1" ht="18.75" x14ac:dyDescent="0.3">
      <c r="B2" s="368" t="s">
        <v>281</v>
      </c>
      <c r="C2" s="368"/>
      <c r="D2" s="368"/>
      <c r="E2" s="368"/>
      <c r="F2" s="368"/>
      <c r="G2" s="368"/>
      <c r="H2" s="368"/>
      <c r="I2" s="368"/>
      <c r="J2" s="368"/>
    </row>
    <row r="3" spans="2:10" x14ac:dyDescent="0.25">
      <c r="B3" s="182"/>
      <c r="C3" s="182"/>
      <c r="D3" s="182"/>
      <c r="E3" s="182"/>
      <c r="F3" s="182"/>
      <c r="G3" s="182"/>
      <c r="H3" s="182"/>
      <c r="I3" s="182"/>
      <c r="J3" s="182"/>
    </row>
    <row r="4" spans="2:10" ht="21" thickBot="1" x14ac:dyDescent="0.3">
      <c r="B4" s="32" t="s">
        <v>2</v>
      </c>
      <c r="C4" s="2"/>
      <c r="D4" s="2"/>
      <c r="E4" s="351" t="s">
        <v>278</v>
      </c>
      <c r="F4" s="351"/>
      <c r="G4" s="351"/>
      <c r="H4" s="2"/>
      <c r="I4" s="3"/>
      <c r="J4" s="39" t="s">
        <v>3</v>
      </c>
    </row>
    <row r="5" spans="2:10" ht="41.25" customHeight="1" x14ac:dyDescent="0.25">
      <c r="B5" s="369" t="s">
        <v>4</v>
      </c>
      <c r="C5" s="76" t="s">
        <v>5</v>
      </c>
      <c r="D5" s="76" t="s">
        <v>6</v>
      </c>
      <c r="E5" s="76" t="s">
        <v>7</v>
      </c>
      <c r="F5" s="76" t="s">
        <v>8</v>
      </c>
      <c r="G5" s="76" t="s">
        <v>9</v>
      </c>
      <c r="H5" s="76" t="s">
        <v>10</v>
      </c>
      <c r="I5" s="78" t="s">
        <v>11</v>
      </c>
      <c r="J5" s="370" t="s">
        <v>12</v>
      </c>
    </row>
    <row r="6" spans="2:10" ht="15.75" x14ac:dyDescent="0.25">
      <c r="B6" s="369"/>
      <c r="C6" s="77" t="s">
        <v>13</v>
      </c>
      <c r="D6" s="77" t="s">
        <v>14</v>
      </c>
      <c r="E6" s="77" t="s">
        <v>15</v>
      </c>
      <c r="F6" s="77" t="s">
        <v>16</v>
      </c>
      <c r="G6" s="77" t="s">
        <v>17</v>
      </c>
      <c r="H6" s="77" t="s">
        <v>18</v>
      </c>
      <c r="I6" s="79" t="s">
        <v>19</v>
      </c>
      <c r="J6" s="370"/>
    </row>
    <row r="7" spans="2:10" ht="15.75" x14ac:dyDescent="0.25">
      <c r="B7" s="56">
        <v>2011</v>
      </c>
      <c r="C7" s="53"/>
      <c r="D7" s="53"/>
      <c r="E7" s="53"/>
      <c r="F7" s="53"/>
      <c r="G7" s="53"/>
      <c r="H7" s="53"/>
      <c r="I7" s="53"/>
      <c r="J7" s="86">
        <v>2011</v>
      </c>
    </row>
    <row r="8" spans="2:10" x14ac:dyDescent="0.25">
      <c r="B8" s="112" t="s">
        <v>20</v>
      </c>
      <c r="C8" s="32" t="s">
        <v>21</v>
      </c>
      <c r="D8" s="44">
        <f>+T.7!D8/T.5!D8*100</f>
        <v>71.06974411179884</v>
      </c>
      <c r="E8" s="44">
        <f>+T.7!E8/T.5!E8*100</f>
        <v>50.097860797654249</v>
      </c>
      <c r="F8" s="212">
        <f>+T.7!F8/T.5!F8*100</f>
        <v>57.664974579557907</v>
      </c>
      <c r="G8" s="44">
        <f>+T.7!G8/T.5!G8*100</f>
        <v>86.249579869020991</v>
      </c>
      <c r="H8" s="44">
        <f>+T.7!H8/T.5!H8*100</f>
        <v>72.389685392283482</v>
      </c>
      <c r="I8" s="32" t="s">
        <v>21</v>
      </c>
      <c r="J8" s="113" t="s">
        <v>129</v>
      </c>
    </row>
    <row r="9" spans="2:10" ht="13.5" customHeight="1" x14ac:dyDescent="0.25">
      <c r="B9" s="112" t="s">
        <v>23</v>
      </c>
      <c r="C9" s="32" t="s">
        <v>21</v>
      </c>
      <c r="D9" s="44">
        <f>+T.7!D9/T.5!D9*100</f>
        <v>47.798880283149089</v>
      </c>
      <c r="E9" s="44">
        <f>+T.7!E9/T.5!E9*100</f>
        <v>33.007628591111484</v>
      </c>
      <c r="F9" s="212">
        <f>+T.7!F9/T.5!F9*100</f>
        <v>24.779309771260369</v>
      </c>
      <c r="G9" s="44">
        <f>+T.7!G9/T.5!G9*100</f>
        <v>46.792540675214859</v>
      </c>
      <c r="H9" s="44">
        <f>+T.7!H9/T.5!H9*100</f>
        <v>47.27406301814581</v>
      </c>
      <c r="I9" s="32" t="s">
        <v>21</v>
      </c>
      <c r="J9" s="113" t="s">
        <v>130</v>
      </c>
    </row>
    <row r="10" spans="2:10" x14ac:dyDescent="0.25">
      <c r="B10" s="48" t="s">
        <v>25</v>
      </c>
      <c r="C10" s="32" t="s">
        <v>21</v>
      </c>
      <c r="D10" s="44">
        <f>+T.7!D10/T.5!D10*100</f>
        <v>88.197029095465012</v>
      </c>
      <c r="E10" s="44">
        <f>+T.7!E10/T.5!E10*100</f>
        <v>79.562504386782422</v>
      </c>
      <c r="F10" s="212">
        <f>+T.7!F10/T.5!F10*100</f>
        <v>94.309594280054583</v>
      </c>
      <c r="G10" s="44">
        <f>+T.7!G10/T.5!G10*100</f>
        <v>91.022999467960801</v>
      </c>
      <c r="H10" s="44">
        <f>+T.7!H10/T.5!H10*100</f>
        <v>82.515292175674176</v>
      </c>
      <c r="I10" s="32" t="s">
        <v>21</v>
      </c>
      <c r="J10" s="114" t="s">
        <v>131</v>
      </c>
    </row>
    <row r="11" spans="2:10" ht="15.75" x14ac:dyDescent="0.25">
      <c r="B11" s="56">
        <v>2012</v>
      </c>
      <c r="C11" s="54"/>
      <c r="D11" s="54"/>
      <c r="E11" s="55"/>
      <c r="F11" s="54"/>
      <c r="G11" s="55"/>
      <c r="H11" s="55"/>
      <c r="I11" s="54"/>
      <c r="J11" s="86">
        <v>2012</v>
      </c>
    </row>
    <row r="12" spans="2:10" x14ac:dyDescent="0.25">
      <c r="B12" s="112" t="s">
        <v>20</v>
      </c>
      <c r="C12" s="32" t="s">
        <v>21</v>
      </c>
      <c r="D12" s="44">
        <f>+T.7!D12/T.5!D12*100</f>
        <v>71.002049914175274</v>
      </c>
      <c r="E12" s="44">
        <f>+T.7!E12/T.5!E12*100</f>
        <v>51.133109309385482</v>
      </c>
      <c r="F12" s="212">
        <f>+T.7!F12/T.5!F12*100</f>
        <v>59.584502690480534</v>
      </c>
      <c r="G12" s="44">
        <f>+T.7!G12/T.5!G12*100</f>
        <v>86.125821453879396</v>
      </c>
      <c r="H12" s="44">
        <f>+T.7!H12/T.5!H12*100</f>
        <v>68.485746648301557</v>
      </c>
      <c r="I12" s="32" t="s">
        <v>21</v>
      </c>
      <c r="J12" s="113" t="s">
        <v>129</v>
      </c>
    </row>
    <row r="13" spans="2:10" ht="15.75" customHeight="1" x14ac:dyDescent="0.25">
      <c r="B13" s="112" t="s">
        <v>23</v>
      </c>
      <c r="C13" s="32" t="s">
        <v>21</v>
      </c>
      <c r="D13" s="44">
        <f>+T.7!D13/T.5!D13*100</f>
        <v>46.794948301689175</v>
      </c>
      <c r="E13" s="44">
        <f>+T.7!E13/T.5!E13*100</f>
        <v>34.435920722152034</v>
      </c>
      <c r="F13" s="212">
        <f>+T.7!F13/T.5!F13*100</f>
        <v>24.425157905434773</v>
      </c>
      <c r="G13" s="44">
        <f>+T.7!G13/T.5!G13*100</f>
        <v>49.755742020203236</v>
      </c>
      <c r="H13" s="44">
        <f>+T.7!H13/T.5!H13*100</f>
        <v>45.955554928265457</v>
      </c>
      <c r="I13" s="32" t="s">
        <v>21</v>
      </c>
      <c r="J13" s="113" t="s">
        <v>130</v>
      </c>
    </row>
    <row r="14" spans="2:10" x14ac:dyDescent="0.25">
      <c r="B14" s="48" t="s">
        <v>25</v>
      </c>
      <c r="C14" s="32" t="s">
        <v>21</v>
      </c>
      <c r="D14" s="44">
        <f>+T.7!D14/T.5!D14*100</f>
        <v>88.711370241610283</v>
      </c>
      <c r="E14" s="44">
        <f>+T.7!E14/T.5!E14*100</f>
        <v>79.372361407856616</v>
      </c>
      <c r="F14" s="212">
        <f>+T.7!F14/T.5!F14*100</f>
        <v>93.542476525690859</v>
      </c>
      <c r="G14" s="44">
        <f>+T.7!G14/T.5!G14*100</f>
        <v>90.467995564268492</v>
      </c>
      <c r="H14" s="44">
        <f>+T.7!H14/T.5!H14*100</f>
        <v>77.231266521483064</v>
      </c>
      <c r="I14" s="32" t="s">
        <v>21</v>
      </c>
      <c r="J14" s="114" t="s">
        <v>131</v>
      </c>
    </row>
    <row r="15" spans="2:10" ht="15.75" x14ac:dyDescent="0.25">
      <c r="B15" s="56">
        <v>2013</v>
      </c>
      <c r="C15" s="175"/>
      <c r="D15" s="175"/>
      <c r="E15" s="56"/>
      <c r="F15" s="175"/>
      <c r="G15" s="56"/>
      <c r="H15" s="56"/>
      <c r="I15" s="175"/>
      <c r="J15" s="86">
        <v>2013</v>
      </c>
    </row>
    <row r="16" spans="2:10" x14ac:dyDescent="0.25">
      <c r="B16" s="112" t="s">
        <v>20</v>
      </c>
      <c r="C16" s="32" t="s">
        <v>21</v>
      </c>
      <c r="D16" s="44">
        <f>+T.7!D16/T.5!D16*100</f>
        <v>71.217542566638542</v>
      </c>
      <c r="E16" s="44">
        <f>+T.7!E16/T.5!E16*100</f>
        <v>50.991349534826306</v>
      </c>
      <c r="F16" s="212">
        <f>+T.7!F16/T.5!F16*100</f>
        <v>61.726667874185381</v>
      </c>
      <c r="G16" s="44">
        <f>+T.7!G16/T.5!G16*100</f>
        <v>86.943603080653048</v>
      </c>
      <c r="H16" s="44">
        <f>+T.7!H16/T.5!H16*100</f>
        <v>64.773899696452546</v>
      </c>
      <c r="I16" s="32" t="s">
        <v>21</v>
      </c>
      <c r="J16" s="113" t="s">
        <v>129</v>
      </c>
    </row>
    <row r="17" spans="2:10" x14ac:dyDescent="0.25">
      <c r="B17" s="112" t="s">
        <v>23</v>
      </c>
      <c r="C17" s="32" t="s">
        <v>21</v>
      </c>
      <c r="D17" s="44">
        <f>+T.7!D17/T.5!D17*100</f>
        <v>46.310962402379978</v>
      </c>
      <c r="E17" s="44">
        <f>+T.7!E17/T.5!E17*100</f>
        <v>35.715834090674889</v>
      </c>
      <c r="F17" s="212">
        <f>+T.7!F17/T.5!F17*100</f>
        <v>25.412946272129634</v>
      </c>
      <c r="G17" s="44">
        <f>+T.7!G17/T.5!G17*100</f>
        <v>51.294563957088023</v>
      </c>
      <c r="H17" s="44">
        <f>+T.7!H17/T.5!H17*100</f>
        <v>44.711423588701372</v>
      </c>
      <c r="I17" s="32" t="s">
        <v>21</v>
      </c>
      <c r="J17" s="113" t="s">
        <v>130</v>
      </c>
    </row>
    <row r="18" spans="2:10" x14ac:dyDescent="0.25">
      <c r="B18" s="48" t="s">
        <v>25</v>
      </c>
      <c r="C18" s="32" t="s">
        <v>21</v>
      </c>
      <c r="D18" s="44">
        <f>+T.7!D18/T.5!D18*100</f>
        <v>88.806183312290727</v>
      </c>
      <c r="E18" s="44">
        <f>+T.7!E18/T.5!E18*100</f>
        <v>76.745469116566127</v>
      </c>
      <c r="F18" s="212">
        <f>+T.7!F18/T.5!F18*100</f>
        <v>94.249181023471152</v>
      </c>
      <c r="G18" s="44">
        <f>+T.7!G18/T.5!G18*100</f>
        <v>90.920490164560263</v>
      </c>
      <c r="H18" s="44">
        <f>+T.7!H18/T.5!H18*100</f>
        <v>72.263345837874311</v>
      </c>
      <c r="I18" s="32" t="s">
        <v>21</v>
      </c>
      <c r="J18" s="114" t="s">
        <v>131</v>
      </c>
    </row>
    <row r="19" spans="2:10" ht="15.75" x14ac:dyDescent="0.25">
      <c r="B19" s="56">
        <v>2014</v>
      </c>
      <c r="C19" s="175"/>
      <c r="D19" s="175"/>
      <c r="E19" s="56"/>
      <c r="F19" s="175"/>
      <c r="G19" s="56"/>
      <c r="H19" s="56"/>
      <c r="I19" s="175"/>
      <c r="J19" s="86">
        <v>2014</v>
      </c>
    </row>
    <row r="20" spans="2:10" x14ac:dyDescent="0.25">
      <c r="B20" s="112" t="s">
        <v>20</v>
      </c>
      <c r="C20" s="32" t="s">
        <v>21</v>
      </c>
      <c r="D20" s="44">
        <f>+T.7!D20/T.5!D20*100</f>
        <v>70.307997798990414</v>
      </c>
      <c r="E20" s="44">
        <f>+T.7!E20/T.5!E20*100</f>
        <v>50.966553431431038</v>
      </c>
      <c r="F20" s="212">
        <f>+T.7!F20/T.5!F20*100</f>
        <v>61.264588700752576</v>
      </c>
      <c r="G20" s="44">
        <f>+T.7!G20/T.5!G20*100</f>
        <v>87.430196411604413</v>
      </c>
      <c r="H20" s="44">
        <f>+T.7!H20/T.5!H20*100</f>
        <v>69.670618473396758</v>
      </c>
      <c r="I20" s="32" t="s">
        <v>21</v>
      </c>
      <c r="J20" s="113" t="s">
        <v>129</v>
      </c>
    </row>
    <row r="21" spans="2:10" x14ac:dyDescent="0.25">
      <c r="B21" s="112" t="s">
        <v>23</v>
      </c>
      <c r="C21" s="32" t="s">
        <v>21</v>
      </c>
      <c r="D21" s="44">
        <f>+T.7!D21/T.5!D21*100</f>
        <v>46.669260102168934</v>
      </c>
      <c r="E21" s="44">
        <f>+T.7!E21/T.5!E21*100</f>
        <v>36.369800460844118</v>
      </c>
      <c r="F21" s="212">
        <f>+T.7!F21/T.5!F21*100</f>
        <v>26.517037490209788</v>
      </c>
      <c r="G21" s="44">
        <f>+T.7!G21/T.5!G21*100</f>
        <v>51.474572164834917</v>
      </c>
      <c r="H21" s="44">
        <f>+T.7!H21/T.5!H21*100</f>
        <v>43.422866485712454</v>
      </c>
      <c r="I21" s="32" t="s">
        <v>21</v>
      </c>
      <c r="J21" s="113" t="s">
        <v>130</v>
      </c>
    </row>
    <row r="22" spans="2:10" x14ac:dyDescent="0.25">
      <c r="B22" s="48" t="s">
        <v>25</v>
      </c>
      <c r="C22" s="32" t="s">
        <v>21</v>
      </c>
      <c r="D22" s="44">
        <f>+T.7!D22/T.5!D22*100</f>
        <v>86.790182008361398</v>
      </c>
      <c r="E22" s="44">
        <f>+T.7!E22/T.5!E22*100</f>
        <v>75.163394853241115</v>
      </c>
      <c r="F22" s="212">
        <f>+T.7!F22/T.5!F22*100</f>
        <v>92.019119601042263</v>
      </c>
      <c r="G22" s="44">
        <f>+T.7!G22/T.5!G22*100</f>
        <v>91.166838621591012</v>
      </c>
      <c r="H22" s="44">
        <f>+T.7!H22/T.5!H22*100</f>
        <v>79.093333793686824</v>
      </c>
      <c r="I22" s="32" t="s">
        <v>21</v>
      </c>
      <c r="J22" s="114" t="s">
        <v>131</v>
      </c>
    </row>
    <row r="23" spans="2:10" ht="15.75" x14ac:dyDescent="0.25">
      <c r="B23" s="62">
        <v>2015</v>
      </c>
      <c r="C23" s="175"/>
      <c r="D23" s="175"/>
      <c r="E23" s="56"/>
      <c r="F23" s="175"/>
      <c r="G23" s="56"/>
      <c r="H23" s="56"/>
      <c r="I23" s="175"/>
      <c r="J23" s="86">
        <v>2015</v>
      </c>
    </row>
    <row r="24" spans="2:10" x14ac:dyDescent="0.25">
      <c r="B24" s="112" t="s">
        <v>20</v>
      </c>
      <c r="C24" s="32" t="s">
        <v>21</v>
      </c>
      <c r="D24" s="44">
        <f>+T.7!D24/T.5!D24*100</f>
        <v>70.928377562634495</v>
      </c>
      <c r="E24" s="44">
        <f>+T.7!E24/T.5!E24*100</f>
        <v>51.003192002815233</v>
      </c>
      <c r="F24" s="212">
        <f>+T.7!F24/T.5!F24*100</f>
        <v>62.882429569635519</v>
      </c>
      <c r="G24" s="44">
        <f>+T.7!G24/T.5!G24*100</f>
        <v>88.482625419666007</v>
      </c>
      <c r="H24" s="44">
        <f>+T.7!H24/T.5!H24*100</f>
        <v>74.468273506512432</v>
      </c>
      <c r="I24" s="32" t="s">
        <v>21</v>
      </c>
      <c r="J24" s="113" t="s">
        <v>129</v>
      </c>
    </row>
    <row r="25" spans="2:10" x14ac:dyDescent="0.25">
      <c r="B25" s="112" t="s">
        <v>23</v>
      </c>
      <c r="C25" s="32" t="s">
        <v>21</v>
      </c>
      <c r="D25" s="44">
        <f>+T.7!D25/T.5!D25*100</f>
        <v>46.424436787099275</v>
      </c>
      <c r="E25" s="44">
        <f>+T.7!E25/T.5!E25*100</f>
        <v>35.553511335300549</v>
      </c>
      <c r="F25" s="212">
        <f>+T.7!F25/T.5!F25*100</f>
        <v>26.418872521583957</v>
      </c>
      <c r="G25" s="44">
        <f>+T.7!G25/T.5!G25*100</f>
        <v>51.689765822352697</v>
      </c>
      <c r="H25" s="44">
        <f>+T.7!H25/T.5!H25*100</f>
        <v>43.780906960231732</v>
      </c>
      <c r="I25" s="32" t="s">
        <v>21</v>
      </c>
      <c r="J25" s="113" t="s">
        <v>130</v>
      </c>
    </row>
    <row r="26" spans="2:10" s="16" customFormat="1" ht="21" customHeight="1" thickBot="1" x14ac:dyDescent="0.3">
      <c r="B26" s="71" t="s">
        <v>25</v>
      </c>
      <c r="C26" s="141" t="s">
        <v>21</v>
      </c>
      <c r="D26" s="142">
        <f>+T.7!D26/T.5!D26*100</f>
        <v>87.621165168887515</v>
      </c>
      <c r="E26" s="142">
        <f>+T.7!E26/T.5!E26*100</f>
        <v>76.378678023766923</v>
      </c>
      <c r="F26" s="213">
        <f>+T.7!F26/T.5!F26*100</f>
        <v>93.59107658314241</v>
      </c>
      <c r="G26" s="142">
        <f>+T.7!G26/T.5!G26*100</f>
        <v>91.955473090972717</v>
      </c>
      <c r="H26" s="142">
        <f>+T.7!H26/T.5!H26*100</f>
        <v>84.407889166764363</v>
      </c>
      <c r="I26" s="72" t="s">
        <v>21</v>
      </c>
      <c r="J26" s="73" t="s">
        <v>132</v>
      </c>
    </row>
    <row r="27" spans="2:10" x14ac:dyDescent="0.25">
      <c r="B27" s="182"/>
      <c r="C27" s="182"/>
      <c r="D27" s="182"/>
      <c r="E27" s="182"/>
      <c r="F27" s="182"/>
      <c r="G27" s="182"/>
      <c r="H27" s="182"/>
      <c r="I27" s="182"/>
      <c r="J27" s="182"/>
    </row>
    <row r="28" spans="2:10" s="34" customFormat="1" ht="21" x14ac:dyDescent="0.45">
      <c r="B28" s="372" t="s">
        <v>152</v>
      </c>
      <c r="C28" s="372"/>
      <c r="D28" s="372"/>
      <c r="E28" s="372"/>
      <c r="F28" s="372"/>
      <c r="G28" s="372"/>
      <c r="H28" s="372"/>
      <c r="I28" s="372"/>
      <c r="J28" s="372"/>
    </row>
    <row r="29" spans="2:10" s="35" customFormat="1" ht="18.75" x14ac:dyDescent="0.3">
      <c r="B29" s="373" t="s">
        <v>280</v>
      </c>
      <c r="C29" s="373"/>
      <c r="D29" s="373"/>
      <c r="E29" s="373"/>
      <c r="F29" s="373"/>
      <c r="G29" s="373"/>
      <c r="H29" s="373"/>
      <c r="I29" s="373"/>
      <c r="J29" s="373"/>
    </row>
    <row r="30" spans="2:10" ht="8.25" customHeight="1" x14ac:dyDescent="0.25">
      <c r="B30" s="118"/>
      <c r="C30" s="118"/>
      <c r="D30" s="118"/>
      <c r="E30" s="118"/>
      <c r="F30" s="118"/>
      <c r="G30" s="118"/>
      <c r="H30" s="118"/>
      <c r="I30" s="118"/>
      <c r="J30" s="118"/>
    </row>
    <row r="31" spans="2:10" ht="20.25" x14ac:dyDescent="0.25">
      <c r="B31" s="32" t="s">
        <v>2</v>
      </c>
      <c r="C31" s="2"/>
      <c r="D31" s="2"/>
      <c r="E31" s="351" t="s">
        <v>133</v>
      </c>
      <c r="F31" s="351"/>
      <c r="G31" s="351"/>
      <c r="H31" s="2"/>
      <c r="I31" s="3"/>
      <c r="J31" s="39" t="s">
        <v>3</v>
      </c>
    </row>
    <row r="32" spans="2:10" ht="35.25" customHeight="1" x14ac:dyDescent="0.25">
      <c r="B32" s="369" t="s">
        <v>4</v>
      </c>
      <c r="C32" s="76" t="s">
        <v>27</v>
      </c>
      <c r="D32" s="76" t="s">
        <v>6</v>
      </c>
      <c r="E32" s="76" t="s">
        <v>7</v>
      </c>
      <c r="F32" s="76" t="s">
        <v>8</v>
      </c>
      <c r="G32" s="76" t="s">
        <v>9</v>
      </c>
      <c r="H32" s="76" t="s">
        <v>10</v>
      </c>
      <c r="I32" s="82" t="s">
        <v>11</v>
      </c>
      <c r="J32" s="371" t="s">
        <v>12</v>
      </c>
    </row>
    <row r="33" spans="2:10" ht="15.75" x14ac:dyDescent="0.25">
      <c r="B33" s="369"/>
      <c r="C33" s="77" t="s">
        <v>13</v>
      </c>
      <c r="D33" s="77" t="s">
        <v>14</v>
      </c>
      <c r="E33" s="77" t="s">
        <v>15</v>
      </c>
      <c r="F33" s="77" t="s">
        <v>16</v>
      </c>
      <c r="G33" s="77" t="s">
        <v>17</v>
      </c>
      <c r="H33" s="77" t="s">
        <v>18</v>
      </c>
      <c r="I33" s="83" t="s">
        <v>19</v>
      </c>
      <c r="J33" s="371"/>
    </row>
    <row r="34" spans="2:10" ht="15.75" x14ac:dyDescent="0.25">
      <c r="B34" s="62">
        <v>2011</v>
      </c>
      <c r="C34" s="53"/>
      <c r="D34" s="63"/>
      <c r="E34" s="63"/>
      <c r="F34" s="63"/>
      <c r="G34" s="63"/>
      <c r="H34" s="63"/>
      <c r="I34" s="64"/>
      <c r="J34" s="86">
        <v>2011</v>
      </c>
    </row>
    <row r="35" spans="2:10" ht="15.75" x14ac:dyDescent="0.25">
      <c r="B35" s="112" t="s">
        <v>20</v>
      </c>
      <c r="C35" s="32" t="s">
        <v>21</v>
      </c>
      <c r="D35" s="44">
        <f>+T.7!D35/T.5!D35*100</f>
        <v>86.446227385253735</v>
      </c>
      <c r="E35" s="44">
        <f>+T.7!E35/T.5!E35*100</f>
        <v>73.934124310215992</v>
      </c>
      <c r="F35" s="212">
        <f>+T.7!F35/T.5!F35*100</f>
        <v>73.456260920753863</v>
      </c>
      <c r="G35" s="44">
        <f>+T.7!G35/T.5!G35*100</f>
        <v>95.55677759684724</v>
      </c>
      <c r="H35" s="44">
        <f>+T.7!H35/T.5!H35*100</f>
        <v>83.255489917943009</v>
      </c>
      <c r="I35" s="51" t="s">
        <v>21</v>
      </c>
      <c r="J35" s="113" t="s">
        <v>129</v>
      </c>
    </row>
    <row r="36" spans="2:10" ht="15.75" x14ac:dyDescent="0.25">
      <c r="B36" s="112" t="s">
        <v>23</v>
      </c>
      <c r="C36" s="32" t="s">
        <v>21</v>
      </c>
      <c r="D36" s="44">
        <f>+T.7!D36/T.5!D36*100</f>
        <v>63.200911997224352</v>
      </c>
      <c r="E36" s="44">
        <f>+T.7!E36/T.5!E36*100</f>
        <v>56.494722940822982</v>
      </c>
      <c r="F36" s="212">
        <f>+T.7!F36/T.5!F36*100</f>
        <v>34.254160592897271</v>
      </c>
      <c r="G36" s="44">
        <f>+T.7!G36/T.5!G36*100</f>
        <v>62.497460897826528</v>
      </c>
      <c r="H36" s="44">
        <f>+T.7!H36/T.5!H36*100</f>
        <v>56.006895648238576</v>
      </c>
      <c r="I36" s="51" t="s">
        <v>21</v>
      </c>
      <c r="J36" s="113" t="s">
        <v>130</v>
      </c>
    </row>
    <row r="37" spans="2:10" ht="15.75" x14ac:dyDescent="0.25">
      <c r="B37" s="48" t="s">
        <v>25</v>
      </c>
      <c r="C37" s="32" t="s">
        <v>21</v>
      </c>
      <c r="D37" s="44">
        <f>+T.7!D37/T.5!D37*100</f>
        <v>97.83385700202507</v>
      </c>
      <c r="E37" s="44">
        <f>+T.7!E37/T.5!E37*100</f>
        <v>94.112504133193184</v>
      </c>
      <c r="F37" s="212">
        <f>+T.7!F37/T.5!F37*100</f>
        <v>99.572150573417488</v>
      </c>
      <c r="G37" s="44">
        <f>+T.7!G37/T.5!G37*100</f>
        <v>97.944696725159929</v>
      </c>
      <c r="H37" s="44">
        <f>+T.7!H37/T.5!H37*100</f>
        <v>91.918206161893352</v>
      </c>
      <c r="I37" s="51" t="s">
        <v>21</v>
      </c>
      <c r="J37" s="114" t="s">
        <v>131</v>
      </c>
    </row>
    <row r="38" spans="2:10" ht="15.75" x14ac:dyDescent="0.25">
      <c r="B38" s="62">
        <v>2012</v>
      </c>
      <c r="C38" s="54"/>
      <c r="D38" s="65"/>
      <c r="E38" s="65"/>
      <c r="F38" s="66"/>
      <c r="G38" s="65"/>
      <c r="H38" s="65"/>
      <c r="I38" s="67"/>
      <c r="J38" s="86">
        <v>2012</v>
      </c>
    </row>
    <row r="39" spans="2:10" ht="15.75" x14ac:dyDescent="0.25">
      <c r="B39" s="112" t="s">
        <v>20</v>
      </c>
      <c r="C39" s="32" t="s">
        <v>21</v>
      </c>
      <c r="D39" s="44">
        <f>+T.7!D39/T.5!D39*100</f>
        <v>86.639892109067475</v>
      </c>
      <c r="E39" s="44">
        <f>+T.7!E39/T.5!E39*100</f>
        <v>75.540209515904451</v>
      </c>
      <c r="F39" s="212">
        <f>+T.7!F39/T.5!F39*100</f>
        <v>74.906639106562096</v>
      </c>
      <c r="G39" s="44">
        <f>+T.7!G39/T.5!G39*100</f>
        <v>95.551414474273628</v>
      </c>
      <c r="H39" s="44">
        <f>+T.7!H39/T.5!H39*100</f>
        <v>79.470179152692495</v>
      </c>
      <c r="I39" s="51" t="s">
        <v>21</v>
      </c>
      <c r="J39" s="113" t="s">
        <v>129</v>
      </c>
    </row>
    <row r="40" spans="2:10" ht="15.75" x14ac:dyDescent="0.25">
      <c r="B40" s="112" t="s">
        <v>23</v>
      </c>
      <c r="C40" s="32" t="s">
        <v>21</v>
      </c>
      <c r="D40" s="44">
        <f>+T.7!D40/T.5!D40*100</f>
        <v>63.304221112272195</v>
      </c>
      <c r="E40" s="44">
        <f>+T.7!E40/T.5!E40*100</f>
        <v>58.844641702907417</v>
      </c>
      <c r="F40" s="212">
        <f>+T.7!F40/T.5!F40*100</f>
        <v>33.474146695199025</v>
      </c>
      <c r="G40" s="44">
        <f>+T.7!G40/T.5!G40*100</f>
        <v>67.174419868813658</v>
      </c>
      <c r="H40" s="44">
        <f>+T.7!H40/T.5!H40*100</f>
        <v>54.445965620142815</v>
      </c>
      <c r="I40" s="51" t="s">
        <v>21</v>
      </c>
      <c r="J40" s="113" t="s">
        <v>130</v>
      </c>
    </row>
    <row r="41" spans="2:10" ht="15.75" x14ac:dyDescent="0.25">
      <c r="B41" s="48" t="s">
        <v>25</v>
      </c>
      <c r="C41" s="32" t="s">
        <v>21</v>
      </c>
      <c r="D41" s="44">
        <f>+T.7!D41/T.5!D41*100</f>
        <v>97.947025404950921</v>
      </c>
      <c r="E41" s="44">
        <f>+T.7!E41/T.5!E41*100</f>
        <v>94.473618569213784</v>
      </c>
      <c r="F41" s="212">
        <f>+T.7!F41/T.5!F41*100</f>
        <v>98.767304331876332</v>
      </c>
      <c r="G41" s="44">
        <f>+T.7!G41/T.5!G41*100</f>
        <v>97.603017581306233</v>
      </c>
      <c r="H41" s="44">
        <f>+T.7!H41/T.5!H41*100</f>
        <v>87.237041515481735</v>
      </c>
      <c r="I41" s="51" t="s">
        <v>21</v>
      </c>
      <c r="J41" s="114" t="s">
        <v>131</v>
      </c>
    </row>
    <row r="42" spans="2:10" ht="15.75" x14ac:dyDescent="0.25">
      <c r="B42" s="62">
        <v>2013</v>
      </c>
      <c r="C42" s="175"/>
      <c r="D42" s="68"/>
      <c r="E42" s="68"/>
      <c r="F42" s="69"/>
      <c r="G42" s="68"/>
      <c r="H42" s="68"/>
      <c r="I42" s="70"/>
      <c r="J42" s="86">
        <v>2013</v>
      </c>
    </row>
    <row r="43" spans="2:10" ht="15.75" x14ac:dyDescent="0.25">
      <c r="B43" s="112" t="s">
        <v>20</v>
      </c>
      <c r="C43" s="32" t="s">
        <v>21</v>
      </c>
      <c r="D43" s="44">
        <f>+T.7!D43/T.5!D43*100</f>
        <v>86.993576126737139</v>
      </c>
      <c r="E43" s="44">
        <f>+T.7!E43/T.5!E43*100</f>
        <v>76.120313120542235</v>
      </c>
      <c r="F43" s="212">
        <f>+T.7!F43/T.5!F43*100</f>
        <v>76.625340988627372</v>
      </c>
      <c r="G43" s="44">
        <f>+T.7!G43/T.5!G43*100</f>
        <v>96.088731674297321</v>
      </c>
      <c r="H43" s="44">
        <f>+T.7!H43/T.5!H43*100</f>
        <v>75.857463327295378</v>
      </c>
      <c r="I43" s="51" t="s">
        <v>21</v>
      </c>
      <c r="J43" s="113" t="s">
        <v>129</v>
      </c>
    </row>
    <row r="44" spans="2:10" ht="15.75" x14ac:dyDescent="0.25">
      <c r="B44" s="112" t="s">
        <v>23</v>
      </c>
      <c r="C44" s="32" t="s">
        <v>21</v>
      </c>
      <c r="D44" s="44">
        <f>+T.7!D44/T.5!D44*100</f>
        <v>63.314300789567902</v>
      </c>
      <c r="E44" s="44">
        <f>+T.7!E44/T.5!E44*100</f>
        <v>60.586694268805289</v>
      </c>
      <c r="F44" s="212">
        <f>+T.7!F44/T.5!F44*100</f>
        <v>34.695785451241754</v>
      </c>
      <c r="G44" s="44">
        <f>+T.7!G44/T.5!G44*100</f>
        <v>69.510955822742886</v>
      </c>
      <c r="H44" s="44">
        <f>+T.7!H44/T.5!H44*100</f>
        <v>52.953579371111672</v>
      </c>
      <c r="I44" s="51" t="s">
        <v>21</v>
      </c>
      <c r="J44" s="113" t="s">
        <v>130</v>
      </c>
    </row>
    <row r="45" spans="2:10" ht="15.75" x14ac:dyDescent="0.25">
      <c r="B45" s="48" t="s">
        <v>25</v>
      </c>
      <c r="C45" s="32" t="s">
        <v>21</v>
      </c>
      <c r="D45" s="44">
        <f>+T.7!D45/T.5!D45*100</f>
        <v>98.114489139838</v>
      </c>
      <c r="E45" s="44">
        <f>+T.7!E45/T.5!E45*100</f>
        <v>94.144948692022794</v>
      </c>
      <c r="F45" s="212">
        <f>+T.7!F45/T.5!F45*100</f>
        <v>98.934903032780952</v>
      </c>
      <c r="G45" s="44">
        <f>+T.7!G45/T.5!G45*100</f>
        <v>97.861625256205102</v>
      </c>
      <c r="H45" s="44">
        <f>+T.7!H45/T.5!H45*100</f>
        <v>82.794347598479646</v>
      </c>
      <c r="I45" s="51" t="s">
        <v>21</v>
      </c>
      <c r="J45" s="114" t="s">
        <v>131</v>
      </c>
    </row>
    <row r="46" spans="2:10" ht="15.75" x14ac:dyDescent="0.25">
      <c r="B46" s="62">
        <v>2014</v>
      </c>
      <c r="C46" s="175"/>
      <c r="D46" s="68"/>
      <c r="E46" s="68"/>
      <c r="F46" s="69"/>
      <c r="G46" s="68"/>
      <c r="H46" s="68"/>
      <c r="I46" s="70"/>
      <c r="J46" s="86">
        <v>2014</v>
      </c>
    </row>
    <row r="47" spans="2:10" ht="15.75" x14ac:dyDescent="0.25">
      <c r="B47" s="112" t="s">
        <v>20</v>
      </c>
      <c r="C47" s="32" t="s">
        <v>21</v>
      </c>
      <c r="D47" s="44">
        <f>+T.7!D47/T.5!D47*100</f>
        <v>86.537840214913516</v>
      </c>
      <c r="E47" s="44">
        <f>+T.7!E47/T.5!E47*100</f>
        <v>76.034889770906815</v>
      </c>
      <c r="F47" s="212">
        <f>+T.7!F47/T.5!F47*100</f>
        <v>76.077857929612335</v>
      </c>
      <c r="G47" s="44">
        <f>+T.7!G47/T.5!G47*100</f>
        <v>95.99452326640268</v>
      </c>
      <c r="H47" s="44">
        <f>+T.7!H47/T.5!H47*100</f>
        <v>83.562983250009566</v>
      </c>
      <c r="I47" s="51" t="s">
        <v>21</v>
      </c>
      <c r="J47" s="113" t="s">
        <v>129</v>
      </c>
    </row>
    <row r="48" spans="2:10" ht="15.75" x14ac:dyDescent="0.25">
      <c r="B48" s="112" t="s">
        <v>23</v>
      </c>
      <c r="C48" s="32" t="s">
        <v>21</v>
      </c>
      <c r="D48" s="44">
        <f>+T.7!D48/T.5!D48*100</f>
        <v>63.576873622336514</v>
      </c>
      <c r="E48" s="44">
        <f>+T.7!E48/T.5!E48*100</f>
        <v>61.062518561198168</v>
      </c>
      <c r="F48" s="212">
        <f>+T.7!F48/T.5!F48*100</f>
        <v>36.067754416283925</v>
      </c>
      <c r="G48" s="44">
        <f>+T.7!G48/T.5!G48*100</f>
        <v>68.585227084780513</v>
      </c>
      <c r="H48" s="44">
        <f>+T.7!H48/T.5!H48*100</f>
        <v>52.056257496344251</v>
      </c>
      <c r="I48" s="51" t="s">
        <v>21</v>
      </c>
      <c r="J48" s="113" t="s">
        <v>130</v>
      </c>
    </row>
    <row r="49" spans="2:10" ht="15.75" x14ac:dyDescent="0.25">
      <c r="B49" s="48" t="s">
        <v>25</v>
      </c>
      <c r="C49" s="32" t="s">
        <v>21</v>
      </c>
      <c r="D49" s="44">
        <f>+T.7!D49/T.5!D49*100</f>
        <v>97.629484369592802</v>
      </c>
      <c r="E49" s="44">
        <f>+T.7!E49/T.5!E49*100</f>
        <v>93.157427253251498</v>
      </c>
      <c r="F49" s="212">
        <f>+T.7!F49/T.5!F49*100</f>
        <v>97.321788830622708</v>
      </c>
      <c r="G49" s="44">
        <f>+T.7!G49/T.5!G49*100</f>
        <v>97.705005115967666</v>
      </c>
      <c r="H49" s="44">
        <f>+T.7!H49/T.5!H49*100</f>
        <v>92.739478452841269</v>
      </c>
      <c r="I49" s="51" t="s">
        <v>21</v>
      </c>
      <c r="J49" s="114" t="s">
        <v>131</v>
      </c>
    </row>
    <row r="50" spans="2:10" ht="15.75" x14ac:dyDescent="0.25">
      <c r="B50" s="62">
        <v>2015</v>
      </c>
      <c r="C50" s="175"/>
      <c r="D50" s="175"/>
      <c r="E50" s="56"/>
      <c r="F50" s="175"/>
      <c r="G50" s="56"/>
      <c r="H50" s="56"/>
      <c r="I50" s="175"/>
      <c r="J50" s="86">
        <v>2015</v>
      </c>
    </row>
    <row r="51" spans="2:10" x14ac:dyDescent="0.25">
      <c r="B51" s="112" t="s">
        <v>20</v>
      </c>
      <c r="C51" s="32" t="s">
        <v>21</v>
      </c>
      <c r="D51" s="44">
        <f>+T.7!D51/T.5!D51*100</f>
        <v>86.795829676093433</v>
      </c>
      <c r="E51" s="44">
        <f>+T.7!E51/T.5!E51*100</f>
        <v>75.726085795989178</v>
      </c>
      <c r="F51" s="212">
        <f>+T.7!F51/T.5!F51*100</f>
        <v>77.434157638027884</v>
      </c>
      <c r="G51" s="44">
        <f>+T.7!G51/T.5!G51*100</f>
        <v>96.192086285964322</v>
      </c>
      <c r="H51" s="44">
        <f>+T.7!H51/T.5!H51*100</f>
        <v>86.223180807839555</v>
      </c>
      <c r="I51" s="32" t="s">
        <v>21</v>
      </c>
      <c r="J51" s="113" t="s">
        <v>129</v>
      </c>
    </row>
    <row r="52" spans="2:10" x14ac:dyDescent="0.25">
      <c r="B52" s="112" t="s">
        <v>23</v>
      </c>
      <c r="C52" s="32" t="s">
        <v>21</v>
      </c>
      <c r="D52" s="44">
        <f>+T.7!D52/T.5!D52*100</f>
        <v>62.912239842095566</v>
      </c>
      <c r="E52" s="44">
        <f>+T.7!E52/T.5!E52*100</f>
        <v>60.019700947864628</v>
      </c>
      <c r="F52" s="212">
        <f>+T.7!F52/T.5!F52*100</f>
        <v>35.631114758796784</v>
      </c>
      <c r="G52" s="44">
        <f>+T.7!G52/T.5!G52*100</f>
        <v>68.335767512766125</v>
      </c>
      <c r="H52" s="44">
        <f>+T.7!H52/T.5!H52*100</f>
        <v>50.696834246326496</v>
      </c>
      <c r="I52" s="32" t="s">
        <v>21</v>
      </c>
      <c r="J52" s="113" t="s">
        <v>130</v>
      </c>
    </row>
    <row r="53" spans="2:10" s="16" customFormat="1" ht="21" customHeight="1" thickBot="1" x14ac:dyDescent="0.3">
      <c r="B53" s="71" t="s">
        <v>25</v>
      </c>
      <c r="C53" s="141" t="s">
        <v>21</v>
      </c>
      <c r="D53" s="142">
        <f>+T.7!D53/T.5!D53*100</f>
        <v>97.90298838269365</v>
      </c>
      <c r="E53" s="142">
        <f>+T.7!E53/T.5!E53*100</f>
        <v>93.464088072789338</v>
      </c>
      <c r="F53" s="213">
        <f>+T.7!F53/T.5!F53*100</f>
        <v>98.459181681061878</v>
      </c>
      <c r="G53" s="142">
        <f>+T.7!G53/T.5!G53*100</f>
        <v>97.760586148132546</v>
      </c>
      <c r="H53" s="142">
        <f>+T.7!H53/T.5!H53*100</f>
        <v>94.604800977411259</v>
      </c>
      <c r="I53" s="72" t="s">
        <v>21</v>
      </c>
      <c r="J53" s="73" t="s">
        <v>132</v>
      </c>
    </row>
    <row r="54" spans="2:10" x14ac:dyDescent="0.25">
      <c r="B54" s="182"/>
      <c r="C54" s="182"/>
      <c r="D54" s="182"/>
      <c r="E54" s="182"/>
      <c r="F54" s="182"/>
      <c r="G54" s="182"/>
      <c r="H54" s="182"/>
      <c r="I54" s="182"/>
      <c r="J54" s="182"/>
    </row>
    <row r="55" spans="2:10" s="34" customFormat="1" ht="21" x14ac:dyDescent="0.45">
      <c r="B55" s="372" t="s">
        <v>152</v>
      </c>
      <c r="C55" s="372"/>
      <c r="D55" s="372"/>
      <c r="E55" s="372"/>
      <c r="F55" s="372"/>
      <c r="G55" s="372"/>
      <c r="H55" s="372"/>
      <c r="I55" s="372"/>
      <c r="J55" s="372"/>
    </row>
    <row r="56" spans="2:10" s="35" customFormat="1" ht="18.75" x14ac:dyDescent="0.3">
      <c r="B56" s="373" t="s">
        <v>280</v>
      </c>
      <c r="C56" s="373"/>
      <c r="D56" s="373"/>
      <c r="E56" s="373"/>
      <c r="F56" s="373"/>
      <c r="G56" s="373"/>
      <c r="H56" s="373"/>
      <c r="I56" s="373"/>
      <c r="J56" s="373"/>
    </row>
    <row r="57" spans="2:10" x14ac:dyDescent="0.25">
      <c r="B57" s="182"/>
      <c r="C57" s="182"/>
      <c r="D57" s="182"/>
      <c r="E57" s="182"/>
      <c r="F57" s="182"/>
      <c r="G57" s="182"/>
      <c r="H57" s="182"/>
      <c r="I57" s="182"/>
      <c r="J57" s="182"/>
    </row>
    <row r="58" spans="2:10" ht="20.25" x14ac:dyDescent="0.25">
      <c r="B58" s="32" t="s">
        <v>2</v>
      </c>
      <c r="C58" s="2"/>
      <c r="D58" s="2"/>
      <c r="E58" s="351" t="s">
        <v>134</v>
      </c>
      <c r="F58" s="351"/>
      <c r="G58" s="351"/>
      <c r="H58" s="2"/>
      <c r="I58" s="3"/>
      <c r="J58" s="39" t="s">
        <v>3</v>
      </c>
    </row>
    <row r="59" spans="2:10" ht="41.25" customHeight="1" x14ac:dyDescent="0.25">
      <c r="B59" s="369" t="s">
        <v>4</v>
      </c>
      <c r="C59" s="76" t="s">
        <v>27</v>
      </c>
      <c r="D59" s="76" t="s">
        <v>6</v>
      </c>
      <c r="E59" s="76" t="s">
        <v>7</v>
      </c>
      <c r="F59" s="76" t="s">
        <v>8</v>
      </c>
      <c r="G59" s="76" t="s">
        <v>9</v>
      </c>
      <c r="H59" s="76" t="s">
        <v>10</v>
      </c>
      <c r="I59" s="82" t="s">
        <v>11</v>
      </c>
      <c r="J59" s="371" t="s">
        <v>12</v>
      </c>
    </row>
    <row r="60" spans="2:10" ht="15.75" x14ac:dyDescent="0.25">
      <c r="B60" s="369"/>
      <c r="C60" s="77" t="s">
        <v>13</v>
      </c>
      <c r="D60" s="77" t="s">
        <v>14</v>
      </c>
      <c r="E60" s="77" t="s">
        <v>15</v>
      </c>
      <c r="F60" s="77" t="s">
        <v>16</v>
      </c>
      <c r="G60" s="77" t="s">
        <v>17</v>
      </c>
      <c r="H60" s="77" t="s">
        <v>18</v>
      </c>
      <c r="I60" s="83" t="s">
        <v>19</v>
      </c>
      <c r="J60" s="371"/>
    </row>
    <row r="61" spans="2:10" ht="15.75" x14ac:dyDescent="0.25">
      <c r="B61" s="62">
        <v>2011</v>
      </c>
      <c r="C61" s="175"/>
      <c r="D61" s="175"/>
      <c r="E61" s="56"/>
      <c r="F61" s="175"/>
      <c r="G61" s="56"/>
      <c r="H61" s="56"/>
      <c r="I61" s="175"/>
      <c r="J61" s="86">
        <v>2011</v>
      </c>
    </row>
    <row r="62" spans="2:10" x14ac:dyDescent="0.25">
      <c r="B62" s="112" t="s">
        <v>20</v>
      </c>
      <c r="C62" s="32" t="s">
        <v>21</v>
      </c>
      <c r="D62" s="44">
        <f>+T.7!D62/T.5!D62*100</f>
        <v>42.599052475934698</v>
      </c>
      <c r="E62" s="44">
        <f>+T.7!E62/T.5!E62*100</f>
        <v>15.966727839426042</v>
      </c>
      <c r="F62" s="212">
        <f>+T.7!F62/T.5!F62*100</f>
        <v>25.584921419258244</v>
      </c>
      <c r="G62" s="44">
        <f>+T.7!G62/T.5!G62*100</f>
        <v>50.39160963587058</v>
      </c>
      <c r="H62" s="44">
        <f>+T.7!H62/T.5!H62*100</f>
        <v>57.33350981619575</v>
      </c>
      <c r="I62" s="32" t="s">
        <v>21</v>
      </c>
      <c r="J62" s="113" t="s">
        <v>129</v>
      </c>
    </row>
    <row r="63" spans="2:10" x14ac:dyDescent="0.25">
      <c r="B63" s="161" t="s">
        <v>306</v>
      </c>
      <c r="C63" s="32" t="s">
        <v>21</v>
      </c>
      <c r="D63" s="44">
        <f>+T.7!D63/T.5!D63*100</f>
        <v>32.174354642451306</v>
      </c>
      <c r="E63" s="44">
        <f>+T.7!E63/T.5!E63*100</f>
        <v>9.6117725058097445</v>
      </c>
      <c r="F63" s="212">
        <f>+T.7!F63/T.5!F63*100</f>
        <v>14.981134241427332</v>
      </c>
      <c r="G63" s="44">
        <f>+T.7!G63/T.5!G63*100</f>
        <v>31.36303539800933</v>
      </c>
      <c r="H63" s="44">
        <f>+T.7!H63/T.5!H63*100</f>
        <v>38.962566238771288</v>
      </c>
      <c r="I63" s="32" t="s">
        <v>21</v>
      </c>
      <c r="J63" s="113" t="s">
        <v>130</v>
      </c>
    </row>
    <row r="64" spans="2:10" x14ac:dyDescent="0.25">
      <c r="B64" s="161" t="s">
        <v>307</v>
      </c>
      <c r="C64" s="32" t="s">
        <v>21</v>
      </c>
      <c r="D64" s="44">
        <f>+T.7!D64/T.5!D64*100</f>
        <v>58.245539891931053</v>
      </c>
      <c r="E64" s="44">
        <f>+T.7!E64/T.5!E64*100</f>
        <v>37.37162562811244</v>
      </c>
      <c r="F64" s="212">
        <f>+T.7!F64/T.5!F64*100</f>
        <v>64.40377118526915</v>
      </c>
      <c r="G64" s="44">
        <f>+T.7!G64/T.5!G64*100</f>
        <v>57.223140199805655</v>
      </c>
      <c r="H64" s="44">
        <f>+T.7!H64/T.5!H64*100</f>
        <v>67.277725028338978</v>
      </c>
      <c r="I64" s="32" t="s">
        <v>21</v>
      </c>
      <c r="J64" s="81" t="s">
        <v>132</v>
      </c>
    </row>
    <row r="65" spans="2:10" ht="15.75" x14ac:dyDescent="0.25">
      <c r="B65" s="62">
        <v>2012</v>
      </c>
      <c r="C65" s="175"/>
      <c r="D65" s="175"/>
      <c r="E65" s="56"/>
      <c r="F65" s="175"/>
      <c r="G65" s="56"/>
      <c r="H65" s="56"/>
      <c r="I65" s="175"/>
      <c r="J65" s="86">
        <v>2012</v>
      </c>
    </row>
    <row r="66" spans="2:10" x14ac:dyDescent="0.25">
      <c r="B66" s="112" t="s">
        <v>20</v>
      </c>
      <c r="C66" s="32" t="s">
        <v>21</v>
      </c>
      <c r="D66" s="44">
        <f>+T.7!D66/T.5!D66*100</f>
        <v>40.949053472205513</v>
      </c>
      <c r="E66" s="44">
        <f>+T.7!E66/T.5!E66*100</f>
        <v>15.969152902347272</v>
      </c>
      <c r="F66" s="212">
        <f>+T.7!F66/T.5!F66*100</f>
        <v>26.795682090103234</v>
      </c>
      <c r="G66" s="44">
        <f>+T.7!G66/T.5!G66*100</f>
        <v>50.921568567804265</v>
      </c>
      <c r="H66" s="44">
        <f>+T.7!H66/T.5!H66*100</f>
        <v>53.583234277019123</v>
      </c>
      <c r="I66" s="32" t="s">
        <v>21</v>
      </c>
      <c r="J66" s="113" t="s">
        <v>129</v>
      </c>
    </row>
    <row r="67" spans="2:10" x14ac:dyDescent="0.25">
      <c r="B67" s="161" t="s">
        <v>306</v>
      </c>
      <c r="C67" s="32" t="s">
        <v>21</v>
      </c>
      <c r="D67" s="44">
        <f>+T.7!D67/T.5!D67*100</f>
        <v>29.739473202038258</v>
      </c>
      <c r="E67" s="44">
        <f>+T.7!E67/T.5!E67*100</f>
        <v>10.109791279458747</v>
      </c>
      <c r="F67" s="212">
        <f>+T.7!F67/T.5!F67*100</f>
        <v>15.122075294626699</v>
      </c>
      <c r="G67" s="44">
        <f>+T.7!G67/T.5!G67*100</f>
        <v>32.430613961312027</v>
      </c>
      <c r="H67" s="44">
        <f>+T.7!H67/T.5!H67*100</f>
        <v>37.875115006803995</v>
      </c>
      <c r="I67" s="32" t="s">
        <v>21</v>
      </c>
      <c r="J67" s="113" t="s">
        <v>130</v>
      </c>
    </row>
    <row r="68" spans="2:10" x14ac:dyDescent="0.25">
      <c r="B68" s="161" t="s">
        <v>307</v>
      </c>
      <c r="C68" s="32" t="s">
        <v>21</v>
      </c>
      <c r="D68" s="44">
        <f>+T.7!D68/T.5!D68*100</f>
        <v>58.275352667876035</v>
      </c>
      <c r="E68" s="44">
        <f>+T.7!E68/T.5!E68*100</f>
        <v>35.388362343698994</v>
      </c>
      <c r="F68" s="212">
        <f>+T.7!F68/T.5!F68*100</f>
        <v>63.897638892760568</v>
      </c>
      <c r="G68" s="44">
        <f>+T.7!G68/T.5!G68*100</f>
        <v>57.190339832914461</v>
      </c>
      <c r="H68" s="44">
        <f>+T.7!H68/T.5!H68*100</f>
        <v>61.590818452966055</v>
      </c>
      <c r="I68" s="32" t="s">
        <v>21</v>
      </c>
      <c r="J68" s="81" t="s">
        <v>132</v>
      </c>
    </row>
    <row r="69" spans="2:10" ht="15.75" x14ac:dyDescent="0.25">
      <c r="B69" s="62">
        <v>2013</v>
      </c>
      <c r="C69" s="175"/>
      <c r="D69" s="175"/>
      <c r="E69" s="56"/>
      <c r="F69" s="175"/>
      <c r="G69" s="56"/>
      <c r="H69" s="56"/>
      <c r="I69" s="175"/>
      <c r="J69" s="86">
        <v>2013</v>
      </c>
    </row>
    <row r="70" spans="2:10" x14ac:dyDescent="0.25">
      <c r="B70" s="112" t="s">
        <v>20</v>
      </c>
      <c r="C70" s="32" t="s">
        <v>21</v>
      </c>
      <c r="D70" s="44">
        <f>+T.7!D70/T.5!D70*100</f>
        <v>40.864049125957678</v>
      </c>
      <c r="E70" s="44">
        <f>+T.7!E70/T.5!E70*100</f>
        <v>15.907033292556463</v>
      </c>
      <c r="F70" s="212">
        <f>+T.7!F70/T.5!F70*100</f>
        <v>28.963642642407244</v>
      </c>
      <c r="G70" s="44">
        <f>+T.7!G70/T.5!G70*100</f>
        <v>52.307846244544088</v>
      </c>
      <c r="H70" s="44">
        <f>+T.7!H70/T.5!H70*100</f>
        <v>50.057347620421311</v>
      </c>
      <c r="I70" s="32" t="s">
        <v>21</v>
      </c>
      <c r="J70" s="113" t="s">
        <v>129</v>
      </c>
    </row>
    <row r="71" spans="2:10" x14ac:dyDescent="0.25">
      <c r="B71" s="161" t="s">
        <v>306</v>
      </c>
      <c r="C71" s="32" t="s">
        <v>21</v>
      </c>
      <c r="D71" s="44">
        <f>+T.7!D71/T.5!D71*100</f>
        <v>28.751988557584252</v>
      </c>
      <c r="E71" s="44">
        <f>+T.7!E71/T.5!E71*100</f>
        <v>10.985391065999476</v>
      </c>
      <c r="F71" s="212">
        <f>+T.7!F71/T.5!F71*100</f>
        <v>15.931658319933698</v>
      </c>
      <c r="G71" s="44">
        <f>+T.7!G71/T.5!G71*100</f>
        <v>33.585311976200785</v>
      </c>
      <c r="H71" s="44">
        <f>+T.7!H71/T.5!H71*100</f>
        <v>36.861930294906166</v>
      </c>
      <c r="I71" s="32" t="s">
        <v>21</v>
      </c>
      <c r="J71" s="113" t="s">
        <v>130</v>
      </c>
    </row>
    <row r="72" spans="2:10" x14ac:dyDescent="0.25">
      <c r="B72" s="161" t="s">
        <v>307</v>
      </c>
      <c r="C72" s="32" t="s">
        <v>21</v>
      </c>
      <c r="D72" s="44">
        <f>+T.7!D72/T.5!D72*100</f>
        <v>58.687465994673694</v>
      </c>
      <c r="E72" s="44">
        <f>+T.7!E72/T.5!E72*100</f>
        <v>31.005227132914815</v>
      </c>
      <c r="F72" s="212">
        <f>+T.7!F72/T.5!F72*100</f>
        <v>67.589322830281375</v>
      </c>
      <c r="G72" s="44">
        <f>+T.7!G72/T.5!G72*100</f>
        <v>58.338189813904428</v>
      </c>
      <c r="H72" s="44">
        <f>+T.7!H72/T.5!H72*100</f>
        <v>56.384693704395048</v>
      </c>
      <c r="I72" s="32" t="s">
        <v>21</v>
      </c>
      <c r="J72" s="81" t="s">
        <v>132</v>
      </c>
    </row>
    <row r="73" spans="2:10" ht="15.75" x14ac:dyDescent="0.25">
      <c r="B73" s="62">
        <v>2014</v>
      </c>
      <c r="C73" s="175"/>
      <c r="D73" s="175"/>
      <c r="E73" s="56"/>
      <c r="F73" s="175"/>
      <c r="G73" s="56"/>
      <c r="H73" s="56"/>
      <c r="I73" s="175"/>
      <c r="J73" s="86">
        <v>2014</v>
      </c>
    </row>
    <row r="74" spans="2:10" x14ac:dyDescent="0.25">
      <c r="B74" s="112" t="s">
        <v>20</v>
      </c>
      <c r="C74" s="32" t="s">
        <v>21</v>
      </c>
      <c r="D74" s="44">
        <f>+T.7!D74/T.5!D74*100</f>
        <v>41.483209227818406</v>
      </c>
      <c r="E74" s="44">
        <f>+T.7!E74/T.5!E74*100</f>
        <v>15.996223684907093</v>
      </c>
      <c r="F74" s="212">
        <f>+T.7!F74/T.5!F74*100</f>
        <v>29.57101348164063</v>
      </c>
      <c r="G74" s="44">
        <f>+T.7!G74/T.5!G74*100</f>
        <v>53.100003375071722</v>
      </c>
      <c r="H74" s="44">
        <f>+T.7!H74/T.5!H74*100</f>
        <v>51.158937672017593</v>
      </c>
      <c r="I74" s="32" t="s">
        <v>21</v>
      </c>
      <c r="J74" s="113" t="s">
        <v>129</v>
      </c>
    </row>
    <row r="75" spans="2:10" x14ac:dyDescent="0.25">
      <c r="B75" s="161" t="s">
        <v>306</v>
      </c>
      <c r="C75" s="32" t="s">
        <v>21</v>
      </c>
      <c r="D75" s="44">
        <f>+T.7!D75/T.5!D75*100</f>
        <v>29.263599790099704</v>
      </c>
      <c r="E75" s="44">
        <f>+T.7!E75/T.5!E75*100</f>
        <v>11.85442420964571</v>
      </c>
      <c r="F75" s="212">
        <f>+T.7!F75/T.5!F75*100</f>
        <v>16.836110313906204</v>
      </c>
      <c r="G75" s="44">
        <f>+T.7!G75/T.5!G75*100</f>
        <v>34.406449696983024</v>
      </c>
      <c r="H75" s="44">
        <f>+T.7!H75/T.5!H75*100</f>
        <v>35.200784465087651</v>
      </c>
      <c r="I75" s="32" t="s">
        <v>21</v>
      </c>
      <c r="J75" s="113" t="s">
        <v>130</v>
      </c>
    </row>
    <row r="76" spans="2:10" x14ac:dyDescent="0.25">
      <c r="B76" s="161" t="s">
        <v>307</v>
      </c>
      <c r="C76" s="32" t="s">
        <v>21</v>
      </c>
      <c r="D76" s="44">
        <f>+T.7!D76/T.5!D76*100</f>
        <v>57.158364564761243</v>
      </c>
      <c r="E76" s="44">
        <f>+T.7!E76/T.5!E76*100</f>
        <v>28.395949747123478</v>
      </c>
      <c r="F76" s="212">
        <f>+T.7!F76/T.5!F76*100</f>
        <v>64.362906089117701</v>
      </c>
      <c r="G76" s="44">
        <f>+T.7!G76/T.5!G76*100</f>
        <v>58.875884427950986</v>
      </c>
      <c r="H76" s="44">
        <f>+T.7!H76/T.5!H76*100</f>
        <v>58.51762860984239</v>
      </c>
      <c r="I76" s="32" t="s">
        <v>21</v>
      </c>
      <c r="J76" s="81" t="s">
        <v>132</v>
      </c>
    </row>
    <row r="77" spans="2:10" ht="15.75" x14ac:dyDescent="0.25">
      <c r="B77" s="62">
        <v>2015</v>
      </c>
      <c r="C77" s="175"/>
      <c r="D77" s="175"/>
      <c r="E77" s="56"/>
      <c r="F77" s="175"/>
      <c r="G77" s="56"/>
      <c r="H77" s="56"/>
      <c r="I77" s="175"/>
      <c r="J77" s="86">
        <v>2015</v>
      </c>
    </row>
    <row r="78" spans="2:10" x14ac:dyDescent="0.25">
      <c r="B78" s="112" t="s">
        <v>20</v>
      </c>
      <c r="C78" s="32" t="s">
        <v>21</v>
      </c>
      <c r="D78" s="44">
        <f>+T.7!D78/T.5!D78*100</f>
        <v>42.005983350676381</v>
      </c>
      <c r="E78" s="44">
        <f>+T.7!E78/T.5!E78*100</f>
        <v>16.8165810587446</v>
      </c>
      <c r="F78" s="212">
        <f>+T.7!F78/T.5!F78*100</f>
        <v>31.024737747804583</v>
      </c>
      <c r="G78" s="44">
        <f>+T.7!G78/T.5!G78*100</f>
        <v>58.198616896365451</v>
      </c>
      <c r="H78" s="44">
        <f>+T.7!H78/T.5!H78*100</f>
        <v>54.495187180863915</v>
      </c>
      <c r="I78" s="32" t="s">
        <v>21</v>
      </c>
      <c r="J78" s="113" t="s">
        <v>129</v>
      </c>
    </row>
    <row r="79" spans="2:10" x14ac:dyDescent="0.25">
      <c r="B79" s="161" t="s">
        <v>306</v>
      </c>
      <c r="C79" s="32" t="s">
        <v>21</v>
      </c>
      <c r="D79" s="44">
        <f>+T.7!D79/T.5!D79*100</f>
        <v>29.544952405501444</v>
      </c>
      <c r="E79" s="44">
        <f>+T.7!E79/T.5!E79*100</f>
        <v>11.554236526973652</v>
      </c>
      <c r="F79" s="212">
        <f>+T.7!F79/T.5!F79*100</f>
        <v>17.114741674330848</v>
      </c>
      <c r="G79" s="44">
        <f>+T.7!G79/T.5!G79*100</f>
        <v>35.527078502815499</v>
      </c>
      <c r="H79" s="44">
        <f>+T.7!H79/T.5!H79*100</f>
        <v>37.10508377459891</v>
      </c>
      <c r="I79" s="32" t="s">
        <v>21</v>
      </c>
      <c r="J79" s="113" t="s">
        <v>130</v>
      </c>
    </row>
    <row r="80" spans="2:10" s="16" customFormat="1" ht="21" customHeight="1" thickBot="1" x14ac:dyDescent="0.3">
      <c r="B80" s="168" t="s">
        <v>307</v>
      </c>
      <c r="C80" s="141" t="s">
        <v>21</v>
      </c>
      <c r="D80" s="142">
        <f>+T.7!D80/T.5!D80*100</f>
        <v>58.202311723741829</v>
      </c>
      <c r="E80" s="142">
        <f>+T.7!E80/T.5!E80*100</f>
        <v>32.408744308772448</v>
      </c>
      <c r="F80" s="213">
        <f>+T.7!F80/T.5!F80*100</f>
        <v>67.768540466144401</v>
      </c>
      <c r="G80" s="142">
        <f>+T.7!G80/T.5!G80*100</f>
        <v>64.43208014343854</v>
      </c>
      <c r="H80" s="142">
        <f>+T.7!H80/T.5!H80*100</f>
        <v>63.295401286065122</v>
      </c>
      <c r="I80" s="141" t="s">
        <v>21</v>
      </c>
      <c r="J80" s="73" t="s">
        <v>132</v>
      </c>
    </row>
    <row r="81" spans="2:10" x14ac:dyDescent="0.25">
      <c r="B81" s="182"/>
      <c r="C81" s="182"/>
      <c r="D81" s="182"/>
      <c r="E81" s="182"/>
      <c r="F81" s="182"/>
      <c r="G81" s="182"/>
      <c r="H81" s="182"/>
      <c r="I81" s="182"/>
      <c r="J81" s="182"/>
    </row>
  </sheetData>
  <mergeCells count="15">
    <mergeCell ref="B29:J29"/>
    <mergeCell ref="B1:J1"/>
    <mergeCell ref="B2:J2"/>
    <mergeCell ref="B5:B6"/>
    <mergeCell ref="J5:J6"/>
    <mergeCell ref="B28:J28"/>
    <mergeCell ref="E4:G4"/>
    <mergeCell ref="B59:B60"/>
    <mergeCell ref="J59:J60"/>
    <mergeCell ref="E31:G31"/>
    <mergeCell ref="B32:B33"/>
    <mergeCell ref="J32:J33"/>
    <mergeCell ref="B55:J55"/>
    <mergeCell ref="B56:J56"/>
    <mergeCell ref="E58:G58"/>
  </mergeCells>
  <printOptions horizontalCentered="1"/>
  <pageMargins left="0.7" right="0.7" top="0.75" bottom="0.75" header="0.3" footer="0.3"/>
  <pageSetup paperSize="9" scale="96" orientation="landscape" horizontalDpi="300" verticalDpi="300" r:id="rId1"/>
  <rowBreaks count="2" manualBreakCount="2">
    <brk id="27" min="1" max="9" man="1"/>
    <brk id="54" min="1" max="9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1"/>
  <sheetViews>
    <sheetView showGridLines="0" rightToLeft="1" view="pageBreakPreview" zoomScaleNormal="100" zoomScaleSheetLayoutView="100" workbookViewId="0">
      <selection activeCell="L34" sqref="L34"/>
    </sheetView>
  </sheetViews>
  <sheetFormatPr defaultRowHeight="15" x14ac:dyDescent="0.25"/>
  <cols>
    <col min="1" max="1" width="1.7109375" customWidth="1"/>
    <col min="2" max="2" width="14.28515625" customWidth="1"/>
    <col min="3" max="3" width="9.85546875" customWidth="1"/>
    <col min="4" max="4" width="14" customWidth="1"/>
    <col min="5" max="8" width="13.5703125" customWidth="1"/>
    <col min="9" max="9" width="13.42578125" customWidth="1"/>
    <col min="10" max="10" width="16.28515625" customWidth="1"/>
  </cols>
  <sheetData>
    <row r="1" spans="2:10" s="34" customFormat="1" ht="21" x14ac:dyDescent="0.45">
      <c r="B1" s="374" t="s">
        <v>173</v>
      </c>
      <c r="C1" s="374"/>
      <c r="D1" s="374"/>
      <c r="E1" s="374"/>
      <c r="F1" s="374"/>
      <c r="G1" s="374"/>
      <c r="H1" s="374"/>
      <c r="I1" s="374"/>
      <c r="J1" s="374"/>
    </row>
    <row r="2" spans="2:10" s="35" customFormat="1" ht="18.75" x14ac:dyDescent="0.3">
      <c r="B2" s="373" t="s">
        <v>174</v>
      </c>
      <c r="C2" s="373"/>
      <c r="D2" s="373"/>
      <c r="E2" s="373"/>
      <c r="F2" s="373"/>
      <c r="G2" s="373"/>
      <c r="H2" s="373"/>
      <c r="I2" s="373"/>
      <c r="J2" s="373"/>
    </row>
    <row r="3" spans="2:10" x14ac:dyDescent="0.25">
      <c r="B3" s="182"/>
      <c r="C3" s="182"/>
      <c r="D3" s="182"/>
      <c r="E3" s="182"/>
      <c r="F3" s="182"/>
      <c r="G3" s="182"/>
      <c r="H3" s="182"/>
      <c r="I3" s="182"/>
      <c r="J3" s="182"/>
    </row>
    <row r="4" spans="2:10" ht="21" thickBot="1" x14ac:dyDescent="0.3">
      <c r="B4" s="8" t="s">
        <v>28</v>
      </c>
      <c r="C4" s="2"/>
      <c r="D4" s="2"/>
      <c r="E4" s="351" t="s">
        <v>278</v>
      </c>
      <c r="F4" s="351"/>
      <c r="G4" s="351"/>
      <c r="H4" s="2"/>
      <c r="I4" s="6"/>
      <c r="J4" s="7" t="s">
        <v>29</v>
      </c>
    </row>
    <row r="5" spans="2:10" ht="31.5" x14ac:dyDescent="0.25">
      <c r="B5" s="369" t="s">
        <v>4</v>
      </c>
      <c r="C5" s="76" t="s">
        <v>5</v>
      </c>
      <c r="D5" s="76" t="s">
        <v>6</v>
      </c>
      <c r="E5" s="76" t="s">
        <v>7</v>
      </c>
      <c r="F5" s="76" t="s">
        <v>8</v>
      </c>
      <c r="G5" s="76" t="s">
        <v>9</v>
      </c>
      <c r="H5" s="76" t="s">
        <v>10</v>
      </c>
      <c r="I5" s="78" t="s">
        <v>11</v>
      </c>
      <c r="J5" s="370" t="s">
        <v>12</v>
      </c>
    </row>
    <row r="6" spans="2:10" ht="15.75" x14ac:dyDescent="0.25">
      <c r="B6" s="369"/>
      <c r="C6" s="77" t="s">
        <v>13</v>
      </c>
      <c r="D6" s="77" t="s">
        <v>14</v>
      </c>
      <c r="E6" s="77" t="s">
        <v>15</v>
      </c>
      <c r="F6" s="77" t="s">
        <v>16</v>
      </c>
      <c r="G6" s="77" t="s">
        <v>17</v>
      </c>
      <c r="H6" s="77" t="s">
        <v>18</v>
      </c>
      <c r="I6" s="79" t="s">
        <v>19</v>
      </c>
      <c r="J6" s="370"/>
    </row>
    <row r="7" spans="2:10" x14ac:dyDescent="0.25">
      <c r="B7" s="57">
        <v>2011</v>
      </c>
      <c r="C7" s="53"/>
      <c r="D7" s="53"/>
      <c r="E7" s="53"/>
      <c r="F7" s="53"/>
      <c r="G7" s="53"/>
      <c r="H7" s="53"/>
      <c r="I7" s="53"/>
      <c r="J7" s="101">
        <v>2011</v>
      </c>
    </row>
    <row r="8" spans="2:10" x14ac:dyDescent="0.25">
      <c r="B8" s="42" t="s">
        <v>20</v>
      </c>
      <c r="C8" s="8" t="s">
        <v>21</v>
      </c>
      <c r="D8" s="20">
        <v>944983</v>
      </c>
      <c r="E8" s="20">
        <v>19832252</v>
      </c>
      <c r="F8" s="20">
        <v>2555227</v>
      </c>
      <c r="G8" s="20">
        <v>1472755</v>
      </c>
      <c r="H8" s="20">
        <v>2397144</v>
      </c>
      <c r="I8" s="8" t="s">
        <v>21</v>
      </c>
      <c r="J8" s="186" t="s">
        <v>22</v>
      </c>
    </row>
    <row r="9" spans="2:10" x14ac:dyDescent="0.25">
      <c r="B9" s="42" t="s">
        <v>23</v>
      </c>
      <c r="C9" s="8" t="s">
        <v>21</v>
      </c>
      <c r="D9" s="20">
        <v>400637</v>
      </c>
      <c r="E9" s="20">
        <v>12551859</v>
      </c>
      <c r="F9" s="20">
        <v>1346684</v>
      </c>
      <c r="G9" s="20">
        <v>158942</v>
      </c>
      <c r="H9" s="20">
        <v>688754</v>
      </c>
      <c r="I9" s="8" t="s">
        <v>21</v>
      </c>
      <c r="J9" s="186" t="s">
        <v>24</v>
      </c>
    </row>
    <row r="10" spans="2:10" ht="21.75" customHeight="1" x14ac:dyDescent="0.25">
      <c r="B10" s="42" t="s">
        <v>25</v>
      </c>
      <c r="C10" s="8" t="s">
        <v>21</v>
      </c>
      <c r="D10" s="20">
        <v>544346</v>
      </c>
      <c r="E10" s="20">
        <v>7280393</v>
      </c>
      <c r="F10" s="20">
        <v>1208543</v>
      </c>
      <c r="G10" s="20">
        <v>1313813</v>
      </c>
      <c r="H10" s="20">
        <v>1708390</v>
      </c>
      <c r="I10" s="8" t="s">
        <v>21</v>
      </c>
      <c r="J10" s="186" t="s">
        <v>26</v>
      </c>
    </row>
    <row r="11" spans="2:10" x14ac:dyDescent="0.25">
      <c r="B11" s="57">
        <v>2012</v>
      </c>
      <c r="C11" s="59"/>
      <c r="D11" s="59"/>
      <c r="E11" s="59"/>
      <c r="F11" s="59"/>
      <c r="G11" s="59"/>
      <c r="H11" s="59"/>
      <c r="I11" s="58"/>
      <c r="J11" s="101">
        <v>2012</v>
      </c>
    </row>
    <row r="12" spans="2:10" x14ac:dyDescent="0.25">
      <c r="B12" s="42" t="s">
        <v>20</v>
      </c>
      <c r="C12" s="8" t="s">
        <v>21</v>
      </c>
      <c r="D12" s="20">
        <v>971748</v>
      </c>
      <c r="E12" s="23">
        <v>20320149</v>
      </c>
      <c r="F12" s="23">
        <v>2823845</v>
      </c>
      <c r="G12" s="23">
        <v>1556539</v>
      </c>
      <c r="H12" s="20">
        <v>2533790</v>
      </c>
      <c r="I12" s="8" t="s">
        <v>21</v>
      </c>
      <c r="J12" s="186" t="s">
        <v>22</v>
      </c>
    </row>
    <row r="13" spans="2:10" x14ac:dyDescent="0.25">
      <c r="B13" s="42" t="s">
        <v>23</v>
      </c>
      <c r="C13" s="8" t="s">
        <v>21</v>
      </c>
      <c r="D13" s="20">
        <v>410555</v>
      </c>
      <c r="E13" s="23">
        <v>12769721</v>
      </c>
      <c r="F13" s="23">
        <v>1387381</v>
      </c>
      <c r="G13" s="23">
        <v>166013</v>
      </c>
      <c r="H13" s="20">
        <v>708515</v>
      </c>
      <c r="I13" s="8" t="s">
        <v>21</v>
      </c>
      <c r="J13" s="186" t="s">
        <v>24</v>
      </c>
    </row>
    <row r="14" spans="2:10" ht="21" customHeight="1" x14ac:dyDescent="0.25">
      <c r="B14" s="42" t="s">
        <v>25</v>
      </c>
      <c r="C14" s="8" t="s">
        <v>21</v>
      </c>
      <c r="D14" s="20">
        <v>561193</v>
      </c>
      <c r="E14" s="23">
        <v>7550428</v>
      </c>
      <c r="F14" s="23">
        <v>1436464</v>
      </c>
      <c r="G14" s="23">
        <v>1390526</v>
      </c>
      <c r="H14" s="20">
        <v>1825275</v>
      </c>
      <c r="I14" s="8" t="s">
        <v>21</v>
      </c>
      <c r="J14" s="186" t="s">
        <v>26</v>
      </c>
    </row>
    <row r="15" spans="2:10" x14ac:dyDescent="0.25">
      <c r="B15" s="57">
        <v>2013</v>
      </c>
      <c r="C15" s="61"/>
      <c r="D15" s="61"/>
      <c r="E15" s="61"/>
      <c r="F15" s="61"/>
      <c r="G15" s="61"/>
      <c r="H15" s="61"/>
      <c r="I15" s="60"/>
      <c r="J15" s="101">
        <v>2013</v>
      </c>
    </row>
    <row r="16" spans="2:10" x14ac:dyDescent="0.25">
      <c r="B16" s="42" t="s">
        <v>20</v>
      </c>
      <c r="C16" s="8" t="s">
        <v>21</v>
      </c>
      <c r="D16" s="20">
        <v>1009476</v>
      </c>
      <c r="E16" s="23">
        <v>21041065</v>
      </c>
      <c r="F16" s="23">
        <v>3019967</v>
      </c>
      <c r="G16" s="23">
        <v>1770274</v>
      </c>
      <c r="H16" s="20">
        <v>2678988</v>
      </c>
      <c r="I16" s="8" t="s">
        <v>21</v>
      </c>
      <c r="J16" s="186" t="s">
        <v>22</v>
      </c>
    </row>
    <row r="17" spans="2:10" x14ac:dyDescent="0.25">
      <c r="B17" s="42" t="s">
        <v>23</v>
      </c>
      <c r="C17" s="8" t="s">
        <v>21</v>
      </c>
      <c r="D17" s="20">
        <v>417819</v>
      </c>
      <c r="E17" s="23">
        <v>13207383</v>
      </c>
      <c r="F17" s="23">
        <v>1426820</v>
      </c>
      <c r="G17" s="23">
        <v>177666</v>
      </c>
      <c r="H17" s="20">
        <v>728230</v>
      </c>
      <c r="I17" s="8" t="s">
        <v>21</v>
      </c>
      <c r="J17" s="186" t="s">
        <v>24</v>
      </c>
    </row>
    <row r="18" spans="2:10" ht="24" customHeight="1" x14ac:dyDescent="0.25">
      <c r="B18" s="42" t="s">
        <v>25</v>
      </c>
      <c r="C18" s="8" t="s">
        <v>21</v>
      </c>
      <c r="D18" s="20">
        <v>591657</v>
      </c>
      <c r="E18" s="23">
        <v>7833682</v>
      </c>
      <c r="F18" s="23">
        <v>1593147</v>
      </c>
      <c r="G18" s="23">
        <v>1592608</v>
      </c>
      <c r="H18" s="20">
        <v>1950758</v>
      </c>
      <c r="I18" s="8" t="s">
        <v>21</v>
      </c>
      <c r="J18" s="186" t="s">
        <v>26</v>
      </c>
    </row>
    <row r="19" spans="2:10" x14ac:dyDescent="0.25">
      <c r="B19" s="57">
        <v>2014</v>
      </c>
      <c r="C19" s="61"/>
      <c r="D19" s="61"/>
      <c r="E19" s="61"/>
      <c r="F19" s="61"/>
      <c r="G19" s="61"/>
      <c r="H19" s="61"/>
      <c r="I19" s="60"/>
      <c r="J19" s="101">
        <v>2014</v>
      </c>
    </row>
    <row r="20" spans="2:10" x14ac:dyDescent="0.25">
      <c r="B20" s="42" t="s">
        <v>20</v>
      </c>
      <c r="C20" s="8" t="s">
        <v>21</v>
      </c>
      <c r="D20" s="20">
        <v>1044975</v>
      </c>
      <c r="E20" s="23">
        <v>21715561</v>
      </c>
      <c r="F20" s="23">
        <v>3168034</v>
      </c>
      <c r="G20" s="23">
        <v>1929163</v>
      </c>
      <c r="H20" s="23">
        <v>2833978</v>
      </c>
      <c r="I20" s="8" t="s">
        <v>21</v>
      </c>
      <c r="J20" s="186" t="s">
        <v>22</v>
      </c>
    </row>
    <row r="21" spans="2:10" x14ac:dyDescent="0.25">
      <c r="B21" s="42" t="s">
        <v>23</v>
      </c>
      <c r="C21" s="8" t="s">
        <v>21</v>
      </c>
      <c r="D21" s="20">
        <v>429289</v>
      </c>
      <c r="E21" s="23">
        <v>13544710</v>
      </c>
      <c r="F21" s="23">
        <v>1487455</v>
      </c>
      <c r="G21" s="23">
        <v>181612</v>
      </c>
      <c r="H21" s="23">
        <v>748624</v>
      </c>
      <c r="I21" s="8" t="s">
        <v>21</v>
      </c>
      <c r="J21" s="186" t="s">
        <v>24</v>
      </c>
    </row>
    <row r="22" spans="2:10" ht="21.75" customHeight="1" x14ac:dyDescent="0.25">
      <c r="B22" s="42" t="s">
        <v>25</v>
      </c>
      <c r="C22" s="8" t="s">
        <v>21</v>
      </c>
      <c r="D22" s="20">
        <v>615686</v>
      </c>
      <c r="E22" s="23">
        <v>8170851</v>
      </c>
      <c r="F22" s="23">
        <v>1680579</v>
      </c>
      <c r="G22" s="23">
        <v>1747551</v>
      </c>
      <c r="H22" s="23">
        <v>2085354</v>
      </c>
      <c r="I22" s="8" t="s">
        <v>21</v>
      </c>
      <c r="J22" s="186" t="s">
        <v>26</v>
      </c>
    </row>
    <row r="23" spans="2:10" ht="15.75" x14ac:dyDescent="0.25">
      <c r="B23" s="56">
        <v>2015</v>
      </c>
      <c r="C23" s="85"/>
      <c r="D23" s="85"/>
      <c r="E23" s="85"/>
      <c r="F23" s="85"/>
      <c r="G23" s="85"/>
      <c r="H23" s="85"/>
      <c r="I23" s="85"/>
      <c r="J23" s="86">
        <v>2015</v>
      </c>
    </row>
    <row r="24" spans="2:10" x14ac:dyDescent="0.25">
      <c r="B24" s="42" t="s">
        <v>20</v>
      </c>
      <c r="C24" s="8" t="s">
        <v>21</v>
      </c>
      <c r="D24" s="164">
        <v>1085065</v>
      </c>
      <c r="E24" s="87">
        <v>22517524</v>
      </c>
      <c r="F24" s="87">
        <v>3341563</v>
      </c>
      <c r="G24" s="87">
        <v>2207708</v>
      </c>
      <c r="H24" s="87">
        <v>3252471</v>
      </c>
      <c r="I24" s="8" t="s">
        <v>21</v>
      </c>
      <c r="J24" s="186" t="s">
        <v>22</v>
      </c>
    </row>
    <row r="25" spans="2:10" x14ac:dyDescent="0.25">
      <c r="B25" s="42" t="s">
        <v>23</v>
      </c>
      <c r="C25" s="8" t="s">
        <v>21</v>
      </c>
      <c r="D25" s="164">
        <v>439665</v>
      </c>
      <c r="E25" s="87">
        <v>13996100</v>
      </c>
      <c r="F25" s="87">
        <v>1527639</v>
      </c>
      <c r="G25" s="87">
        <v>190411</v>
      </c>
      <c r="H25" s="87">
        <v>795735</v>
      </c>
      <c r="I25" s="8" t="s">
        <v>21</v>
      </c>
      <c r="J25" s="186" t="s">
        <v>24</v>
      </c>
    </row>
    <row r="26" spans="2:10" ht="21" customHeight="1" thickBot="1" x14ac:dyDescent="0.3">
      <c r="B26" s="300" t="s">
        <v>25</v>
      </c>
      <c r="C26" s="116" t="s">
        <v>21</v>
      </c>
      <c r="D26" s="301">
        <v>645400</v>
      </c>
      <c r="E26" s="302">
        <f>+E24-E25</f>
        <v>8521424</v>
      </c>
      <c r="F26" s="301">
        <v>1813924</v>
      </c>
      <c r="G26" s="302">
        <v>2017297</v>
      </c>
      <c r="H26" s="302">
        <v>2456736</v>
      </c>
      <c r="I26" s="116" t="s">
        <v>21</v>
      </c>
      <c r="J26" s="303" t="s">
        <v>26</v>
      </c>
    </row>
    <row r="27" spans="2:10" x14ac:dyDescent="0.25">
      <c r="B27" s="182"/>
      <c r="C27" s="182"/>
      <c r="D27" s="182"/>
      <c r="E27" s="182"/>
      <c r="F27" s="182"/>
      <c r="G27" s="182"/>
      <c r="H27" s="182"/>
      <c r="I27" s="182"/>
      <c r="J27" s="182"/>
    </row>
    <row r="28" spans="2:10" s="34" customFormat="1" ht="21" x14ac:dyDescent="0.45">
      <c r="B28" s="374" t="s">
        <v>175</v>
      </c>
      <c r="C28" s="374"/>
      <c r="D28" s="374"/>
      <c r="E28" s="374"/>
      <c r="F28" s="374"/>
      <c r="G28" s="374"/>
      <c r="H28" s="374"/>
      <c r="I28" s="374"/>
      <c r="J28" s="374"/>
    </row>
    <row r="29" spans="2:10" s="35" customFormat="1" ht="18.75" x14ac:dyDescent="0.3">
      <c r="B29" s="373" t="s">
        <v>176</v>
      </c>
      <c r="C29" s="373"/>
      <c r="D29" s="373"/>
      <c r="E29" s="373"/>
      <c r="F29" s="373"/>
      <c r="G29" s="373"/>
      <c r="H29" s="373"/>
      <c r="I29" s="373"/>
      <c r="J29" s="373"/>
    </row>
    <row r="30" spans="2:10" x14ac:dyDescent="0.25">
      <c r="B30" s="182"/>
      <c r="C30" s="182"/>
      <c r="D30" s="182"/>
      <c r="E30" s="182"/>
      <c r="F30" s="182"/>
      <c r="G30" s="182"/>
      <c r="H30" s="182"/>
      <c r="I30" s="182"/>
      <c r="J30" s="182"/>
    </row>
    <row r="31" spans="2:10" ht="16.5" customHeight="1" thickBot="1" x14ac:dyDescent="0.3">
      <c r="B31" s="8" t="s">
        <v>28</v>
      </c>
      <c r="C31" s="2"/>
      <c r="D31" s="2"/>
      <c r="E31" s="351" t="s">
        <v>133</v>
      </c>
      <c r="F31" s="351"/>
      <c r="G31" s="351"/>
      <c r="H31" s="2"/>
      <c r="I31" s="6"/>
      <c r="J31" s="7" t="s">
        <v>29</v>
      </c>
    </row>
    <row r="32" spans="2:10" ht="31.5" x14ac:dyDescent="0.25">
      <c r="B32" s="369" t="s">
        <v>4</v>
      </c>
      <c r="C32" s="76" t="s">
        <v>5</v>
      </c>
      <c r="D32" s="76" t="s">
        <v>6</v>
      </c>
      <c r="E32" s="76" t="s">
        <v>7</v>
      </c>
      <c r="F32" s="76" t="s">
        <v>8</v>
      </c>
      <c r="G32" s="76" t="s">
        <v>9</v>
      </c>
      <c r="H32" s="76" t="s">
        <v>10</v>
      </c>
      <c r="I32" s="78" t="s">
        <v>11</v>
      </c>
      <c r="J32" s="370" t="s">
        <v>12</v>
      </c>
    </row>
    <row r="33" spans="2:10" ht="15.75" x14ac:dyDescent="0.25">
      <c r="B33" s="369"/>
      <c r="C33" s="77" t="s">
        <v>13</v>
      </c>
      <c r="D33" s="77" t="s">
        <v>14</v>
      </c>
      <c r="E33" s="77" t="s">
        <v>15</v>
      </c>
      <c r="F33" s="77" t="s">
        <v>16</v>
      </c>
      <c r="G33" s="77" t="s">
        <v>17</v>
      </c>
      <c r="H33" s="77" t="s">
        <v>18</v>
      </c>
      <c r="I33" s="79" t="s">
        <v>19</v>
      </c>
      <c r="J33" s="370"/>
    </row>
    <row r="34" spans="2:10" x14ac:dyDescent="0.25">
      <c r="B34" s="57">
        <v>2011</v>
      </c>
      <c r="C34" s="53"/>
      <c r="D34" s="53"/>
      <c r="E34" s="53"/>
      <c r="F34" s="53"/>
      <c r="G34" s="53"/>
      <c r="H34" s="53"/>
      <c r="I34" s="53"/>
      <c r="J34" s="101">
        <v>2011</v>
      </c>
    </row>
    <row r="35" spans="2:10" x14ac:dyDescent="0.25">
      <c r="B35" s="42" t="s">
        <v>20</v>
      </c>
      <c r="C35" s="8" t="s">
        <v>21</v>
      </c>
      <c r="D35" s="20">
        <v>613593</v>
      </c>
      <c r="E35" s="20">
        <v>11677206</v>
      </c>
      <c r="F35" s="20">
        <v>1712336</v>
      </c>
      <c r="G35" s="20">
        <v>1169264</v>
      </c>
      <c r="H35" s="20">
        <v>1392325</v>
      </c>
      <c r="I35" s="8" t="s">
        <v>21</v>
      </c>
      <c r="J35" s="186" t="s">
        <v>22</v>
      </c>
    </row>
    <row r="36" spans="2:10" x14ac:dyDescent="0.25">
      <c r="B36" s="42" t="s">
        <v>23</v>
      </c>
      <c r="C36" s="8" t="s">
        <v>21</v>
      </c>
      <c r="D36" s="20">
        <v>201755</v>
      </c>
      <c r="E36" s="20">
        <v>6263716</v>
      </c>
      <c r="F36" s="20">
        <v>684638</v>
      </c>
      <c r="G36" s="20">
        <v>78768</v>
      </c>
      <c r="H36" s="20">
        <v>335864</v>
      </c>
      <c r="I36" s="8" t="s">
        <v>21</v>
      </c>
      <c r="J36" s="186" t="s">
        <v>24</v>
      </c>
    </row>
    <row r="37" spans="2:10" ht="21.75" customHeight="1" x14ac:dyDescent="0.25">
      <c r="B37" s="42" t="s">
        <v>25</v>
      </c>
      <c r="C37" s="8" t="s">
        <v>21</v>
      </c>
      <c r="D37" s="20">
        <v>411838</v>
      </c>
      <c r="E37" s="20">
        <v>5413490</v>
      </c>
      <c r="F37" s="20">
        <v>1027698</v>
      </c>
      <c r="G37" s="20">
        <v>1090496</v>
      </c>
      <c r="H37" s="20">
        <v>1056461</v>
      </c>
      <c r="I37" s="8" t="s">
        <v>21</v>
      </c>
      <c r="J37" s="186" t="s">
        <v>26</v>
      </c>
    </row>
    <row r="38" spans="2:10" x14ac:dyDescent="0.25">
      <c r="B38" s="57">
        <v>2012</v>
      </c>
      <c r="C38" s="53"/>
      <c r="D38" s="53"/>
      <c r="E38" s="53"/>
      <c r="F38" s="53"/>
      <c r="G38" s="53"/>
      <c r="H38" s="53"/>
      <c r="I38" s="53"/>
      <c r="J38" s="101">
        <v>2012</v>
      </c>
    </row>
    <row r="39" spans="2:10" x14ac:dyDescent="0.25">
      <c r="B39" s="42" t="s">
        <v>20</v>
      </c>
      <c r="C39" s="8" t="s">
        <v>21</v>
      </c>
      <c r="D39" s="20">
        <v>639164</v>
      </c>
      <c r="E39" s="23">
        <v>11994698</v>
      </c>
      <c r="F39" s="23">
        <v>1924521</v>
      </c>
      <c r="G39" s="23">
        <v>1227806</v>
      </c>
      <c r="H39" s="20">
        <v>1458644</v>
      </c>
      <c r="I39" s="8" t="s">
        <v>21</v>
      </c>
      <c r="J39" s="186" t="s">
        <v>22</v>
      </c>
    </row>
    <row r="40" spans="2:10" x14ac:dyDescent="0.25">
      <c r="B40" s="42" t="s">
        <v>23</v>
      </c>
      <c r="C40" s="8" t="s">
        <v>21</v>
      </c>
      <c r="D40" s="20">
        <v>208618</v>
      </c>
      <c r="E40" s="23">
        <v>6374040</v>
      </c>
      <c r="F40" s="23">
        <v>703295</v>
      </c>
      <c r="G40" s="23">
        <v>82783</v>
      </c>
      <c r="H40" s="20">
        <v>345493</v>
      </c>
      <c r="I40" s="8" t="s">
        <v>21</v>
      </c>
      <c r="J40" s="186" t="s">
        <v>24</v>
      </c>
    </row>
    <row r="41" spans="2:10" ht="21" customHeight="1" x14ac:dyDescent="0.25">
      <c r="B41" s="42" t="s">
        <v>25</v>
      </c>
      <c r="C41" s="8" t="s">
        <v>21</v>
      </c>
      <c r="D41" s="20">
        <v>430546</v>
      </c>
      <c r="E41" s="23">
        <v>5620658</v>
      </c>
      <c r="F41" s="23">
        <v>1221226</v>
      </c>
      <c r="G41" s="23">
        <v>1145023</v>
      </c>
      <c r="H41" s="20">
        <v>1113151</v>
      </c>
      <c r="I41" s="8" t="s">
        <v>21</v>
      </c>
      <c r="J41" s="186" t="s">
        <v>26</v>
      </c>
    </row>
    <row r="42" spans="2:10" x14ac:dyDescent="0.25">
      <c r="B42" s="57">
        <v>2013</v>
      </c>
      <c r="C42" s="61"/>
      <c r="D42" s="53"/>
      <c r="E42" s="53"/>
      <c r="F42" s="53"/>
      <c r="G42" s="53"/>
      <c r="H42" s="53"/>
      <c r="I42" s="60"/>
      <c r="J42" s="101">
        <v>2013</v>
      </c>
    </row>
    <row r="43" spans="2:10" x14ac:dyDescent="0.25">
      <c r="B43" s="42" t="s">
        <v>20</v>
      </c>
      <c r="C43" s="8" t="s">
        <v>21</v>
      </c>
      <c r="D43" s="20">
        <v>664241</v>
      </c>
      <c r="E43" s="23">
        <v>12259943</v>
      </c>
      <c r="F43" s="23">
        <v>2075949</v>
      </c>
      <c r="G43" s="23">
        <v>1400492</v>
      </c>
      <c r="H43" s="20">
        <v>1528112</v>
      </c>
      <c r="I43" s="8" t="s">
        <v>21</v>
      </c>
      <c r="J43" s="186" t="s">
        <v>22</v>
      </c>
    </row>
    <row r="44" spans="2:10" x14ac:dyDescent="0.25">
      <c r="B44" s="42" t="s">
        <v>23</v>
      </c>
      <c r="C44" s="8" t="s">
        <v>21</v>
      </c>
      <c r="D44" s="20">
        <v>212268</v>
      </c>
      <c r="E44" s="23">
        <v>6584997</v>
      </c>
      <c r="F44" s="23">
        <v>720955</v>
      </c>
      <c r="G44" s="23">
        <v>87579</v>
      </c>
      <c r="H44" s="20">
        <v>355230</v>
      </c>
      <c r="I44" s="8" t="s">
        <v>21</v>
      </c>
      <c r="J44" s="186" t="s">
        <v>24</v>
      </c>
    </row>
    <row r="45" spans="2:10" ht="24" customHeight="1" x14ac:dyDescent="0.25">
      <c r="B45" s="42" t="s">
        <v>25</v>
      </c>
      <c r="C45" s="8" t="s">
        <v>21</v>
      </c>
      <c r="D45" s="20">
        <v>451973</v>
      </c>
      <c r="E45" s="23">
        <v>5674946</v>
      </c>
      <c r="F45" s="23">
        <v>1354994</v>
      </c>
      <c r="G45" s="23">
        <v>1312913</v>
      </c>
      <c r="H45" s="20">
        <v>1172882</v>
      </c>
      <c r="I45" s="8" t="s">
        <v>21</v>
      </c>
      <c r="J45" s="186" t="s">
        <v>26</v>
      </c>
    </row>
    <row r="46" spans="2:10" x14ac:dyDescent="0.25">
      <c r="B46" s="57">
        <v>2014</v>
      </c>
      <c r="C46" s="61"/>
      <c r="D46" s="53"/>
      <c r="E46" s="53"/>
      <c r="F46" s="53"/>
      <c r="G46" s="53"/>
      <c r="H46" s="53"/>
      <c r="I46" s="53"/>
      <c r="J46" s="101">
        <v>2014</v>
      </c>
    </row>
    <row r="47" spans="2:10" x14ac:dyDescent="0.25">
      <c r="B47" s="42" t="s">
        <v>20</v>
      </c>
      <c r="C47" s="8" t="s">
        <v>21</v>
      </c>
      <c r="D47" s="20">
        <v>668548</v>
      </c>
      <c r="E47" s="23">
        <v>12648521</v>
      </c>
      <c r="F47" s="23">
        <v>2158958</v>
      </c>
      <c r="G47" s="23">
        <v>1543986</v>
      </c>
      <c r="H47" s="23">
        <v>1618986</v>
      </c>
      <c r="I47" s="8" t="s">
        <v>21</v>
      </c>
      <c r="J47" s="186" t="s">
        <v>22</v>
      </c>
    </row>
    <row r="48" spans="2:10" x14ac:dyDescent="0.25">
      <c r="B48" s="42" t="s">
        <v>23</v>
      </c>
      <c r="C48" s="8" t="s">
        <v>21</v>
      </c>
      <c r="D48" s="20">
        <v>217760</v>
      </c>
      <c r="E48" s="23">
        <v>6747948</v>
      </c>
      <c r="F48" s="23">
        <v>748763</v>
      </c>
      <c r="G48" s="23">
        <v>90693</v>
      </c>
      <c r="H48" s="23">
        <v>365178</v>
      </c>
      <c r="I48" s="8" t="s">
        <v>21</v>
      </c>
      <c r="J48" s="186" t="s">
        <v>24</v>
      </c>
    </row>
    <row r="49" spans="2:10" ht="21.75" customHeight="1" x14ac:dyDescent="0.25">
      <c r="B49" s="42" t="s">
        <v>25</v>
      </c>
      <c r="C49" s="8" t="s">
        <v>21</v>
      </c>
      <c r="D49" s="20">
        <v>450788</v>
      </c>
      <c r="E49" s="23">
        <v>5900573</v>
      </c>
      <c r="F49" s="23">
        <v>1410195</v>
      </c>
      <c r="G49" s="23">
        <v>1453293</v>
      </c>
      <c r="H49" s="23">
        <v>1253808</v>
      </c>
      <c r="I49" s="8" t="s">
        <v>21</v>
      </c>
      <c r="J49" s="186" t="s">
        <v>26</v>
      </c>
    </row>
    <row r="50" spans="2:10" ht="15.75" x14ac:dyDescent="0.25">
      <c r="B50" s="56">
        <v>2015</v>
      </c>
      <c r="C50" s="53"/>
      <c r="D50" s="53"/>
      <c r="E50" s="53"/>
      <c r="F50" s="53"/>
      <c r="G50" s="53"/>
      <c r="H50" s="53"/>
      <c r="I50" s="53"/>
      <c r="J50" s="86">
        <v>2015</v>
      </c>
    </row>
    <row r="51" spans="2:10" x14ac:dyDescent="0.25">
      <c r="B51" s="42" t="s">
        <v>20</v>
      </c>
      <c r="C51" s="8" t="s">
        <v>21</v>
      </c>
      <c r="D51" s="164">
        <v>700665</v>
      </c>
      <c r="E51" s="87">
        <v>13067464</v>
      </c>
      <c r="F51" s="87">
        <v>2293812</v>
      </c>
      <c r="G51" s="87">
        <v>1759730</v>
      </c>
      <c r="H51" s="87">
        <v>2047461</v>
      </c>
      <c r="I51" s="8" t="s">
        <v>21</v>
      </c>
      <c r="J51" s="186" t="s">
        <v>22</v>
      </c>
    </row>
    <row r="52" spans="2:10" x14ac:dyDescent="0.25">
      <c r="B52" s="42" t="s">
        <v>23</v>
      </c>
      <c r="C52" s="8" t="s">
        <v>21</v>
      </c>
      <c r="D52" s="164">
        <v>222413</v>
      </c>
      <c r="E52" s="87">
        <v>6930631</v>
      </c>
      <c r="F52" s="87">
        <v>767610</v>
      </c>
      <c r="G52" s="87">
        <v>93803</v>
      </c>
      <c r="H52" s="87">
        <v>390839</v>
      </c>
      <c r="I52" s="8" t="s">
        <v>21</v>
      </c>
      <c r="J52" s="186" t="s">
        <v>24</v>
      </c>
    </row>
    <row r="53" spans="2:10" ht="21" customHeight="1" thickBot="1" x14ac:dyDescent="0.3">
      <c r="B53" s="88" t="s">
        <v>25</v>
      </c>
      <c r="C53" s="116" t="s">
        <v>21</v>
      </c>
      <c r="D53" s="89">
        <v>478252</v>
      </c>
      <c r="E53" s="90">
        <f>+E51-E52</f>
        <v>6136833</v>
      </c>
      <c r="F53" s="90">
        <v>1526202</v>
      </c>
      <c r="G53" s="90">
        <v>1665927</v>
      </c>
      <c r="H53" s="90">
        <v>1656621</v>
      </c>
      <c r="I53" s="116" t="s">
        <v>21</v>
      </c>
      <c r="J53" s="303" t="s">
        <v>26</v>
      </c>
    </row>
    <row r="54" spans="2:10" x14ac:dyDescent="0.25">
      <c r="B54" s="182"/>
      <c r="C54" s="182"/>
      <c r="D54" s="182"/>
      <c r="E54" s="182"/>
      <c r="F54" s="182"/>
      <c r="G54" s="182"/>
      <c r="H54" s="182"/>
      <c r="I54" s="182"/>
      <c r="J54" s="182"/>
    </row>
    <row r="55" spans="2:10" s="34" customFormat="1" ht="21" x14ac:dyDescent="0.45">
      <c r="B55" s="374" t="s">
        <v>175</v>
      </c>
      <c r="C55" s="374"/>
      <c r="D55" s="374"/>
      <c r="E55" s="374"/>
      <c r="F55" s="374"/>
      <c r="G55" s="374"/>
      <c r="H55" s="374"/>
      <c r="I55" s="374"/>
      <c r="J55" s="374"/>
    </row>
    <row r="56" spans="2:10" s="35" customFormat="1" ht="18.75" x14ac:dyDescent="0.3">
      <c r="B56" s="373" t="s">
        <v>176</v>
      </c>
      <c r="C56" s="373"/>
      <c r="D56" s="373"/>
      <c r="E56" s="373"/>
      <c r="F56" s="373"/>
      <c r="G56" s="373"/>
      <c r="H56" s="373"/>
      <c r="I56" s="373"/>
      <c r="J56" s="373"/>
    </row>
    <row r="57" spans="2:10" x14ac:dyDescent="0.25">
      <c r="B57" s="182"/>
      <c r="C57" s="182"/>
      <c r="D57" s="182"/>
      <c r="E57" s="182"/>
      <c r="F57" s="182"/>
      <c r="G57" s="182"/>
      <c r="H57" s="182"/>
      <c r="I57" s="182"/>
      <c r="J57" s="182"/>
    </row>
    <row r="58" spans="2:10" ht="21" thickBot="1" x14ac:dyDescent="0.3">
      <c r="B58" s="8" t="s">
        <v>28</v>
      </c>
      <c r="C58" s="2"/>
      <c r="D58" s="2"/>
      <c r="E58" s="351" t="s">
        <v>134</v>
      </c>
      <c r="F58" s="351"/>
      <c r="G58" s="351"/>
      <c r="H58" s="2"/>
      <c r="I58" s="6"/>
      <c r="J58" s="7" t="s">
        <v>29</v>
      </c>
    </row>
    <row r="59" spans="2:10" ht="31.5" x14ac:dyDescent="0.25">
      <c r="B59" s="369" t="s">
        <v>4</v>
      </c>
      <c r="C59" s="76" t="s">
        <v>5</v>
      </c>
      <c r="D59" s="76" t="s">
        <v>6</v>
      </c>
      <c r="E59" s="76" t="s">
        <v>7</v>
      </c>
      <c r="F59" s="76" t="s">
        <v>8</v>
      </c>
      <c r="G59" s="76" t="s">
        <v>9</v>
      </c>
      <c r="H59" s="76" t="s">
        <v>10</v>
      </c>
      <c r="I59" s="78" t="s">
        <v>11</v>
      </c>
      <c r="J59" s="370" t="s">
        <v>12</v>
      </c>
    </row>
    <row r="60" spans="2:10" ht="15.75" x14ac:dyDescent="0.25">
      <c r="B60" s="369"/>
      <c r="C60" s="77" t="s">
        <v>13</v>
      </c>
      <c r="D60" s="77" t="s">
        <v>14</v>
      </c>
      <c r="E60" s="77" t="s">
        <v>15</v>
      </c>
      <c r="F60" s="77" t="s">
        <v>16</v>
      </c>
      <c r="G60" s="77" t="s">
        <v>17</v>
      </c>
      <c r="H60" s="77" t="s">
        <v>18</v>
      </c>
      <c r="I60" s="79" t="s">
        <v>19</v>
      </c>
      <c r="J60" s="370"/>
    </row>
    <row r="61" spans="2:10" x14ac:dyDescent="0.25">
      <c r="B61" s="57">
        <v>2011</v>
      </c>
      <c r="C61" s="53"/>
      <c r="D61" s="53"/>
      <c r="E61" s="53"/>
      <c r="F61" s="53"/>
      <c r="G61" s="53"/>
      <c r="H61" s="53"/>
      <c r="I61" s="53"/>
      <c r="J61" s="101">
        <v>2011</v>
      </c>
    </row>
    <row r="62" spans="2:10" x14ac:dyDescent="0.25">
      <c r="B62" s="42" t="s">
        <v>20</v>
      </c>
      <c r="C62" s="8" t="s">
        <v>21</v>
      </c>
      <c r="D62" s="20">
        <v>331390</v>
      </c>
      <c r="E62" s="20">
        <v>8155046</v>
      </c>
      <c r="F62" s="20">
        <v>842891</v>
      </c>
      <c r="G62" s="20">
        <v>303491</v>
      </c>
      <c r="H62" s="20">
        <v>1004819</v>
      </c>
      <c r="I62" s="8" t="s">
        <v>21</v>
      </c>
      <c r="J62" s="186" t="s">
        <v>22</v>
      </c>
    </row>
    <row r="63" spans="2:10" x14ac:dyDescent="0.25">
      <c r="B63" s="161" t="s">
        <v>306</v>
      </c>
      <c r="C63" s="8" t="s">
        <v>21</v>
      </c>
      <c r="D63" s="20">
        <v>198882</v>
      </c>
      <c r="E63" s="20">
        <v>6288143</v>
      </c>
      <c r="F63" s="20">
        <v>662046</v>
      </c>
      <c r="G63" s="20">
        <v>80174</v>
      </c>
      <c r="H63" s="20">
        <v>352890</v>
      </c>
      <c r="I63" s="8" t="s">
        <v>21</v>
      </c>
      <c r="J63" s="186" t="s">
        <v>24</v>
      </c>
    </row>
    <row r="64" spans="2:10" ht="21.75" customHeight="1" x14ac:dyDescent="0.25">
      <c r="B64" s="161" t="s">
        <v>307</v>
      </c>
      <c r="C64" s="8" t="s">
        <v>21</v>
      </c>
      <c r="D64" s="20">
        <v>132508</v>
      </c>
      <c r="E64" s="20">
        <v>1866903</v>
      </c>
      <c r="F64" s="20">
        <v>180845</v>
      </c>
      <c r="G64" s="20">
        <v>223317</v>
      </c>
      <c r="H64" s="20">
        <v>651929</v>
      </c>
      <c r="I64" s="8" t="s">
        <v>21</v>
      </c>
      <c r="J64" s="186" t="s">
        <v>26</v>
      </c>
    </row>
    <row r="65" spans="2:10" x14ac:dyDescent="0.25">
      <c r="B65" s="57">
        <v>2012</v>
      </c>
      <c r="C65" s="59"/>
      <c r="D65" s="53"/>
      <c r="E65" s="53"/>
      <c r="F65" s="53"/>
      <c r="G65" s="53"/>
      <c r="H65" s="53"/>
      <c r="I65" s="58"/>
      <c r="J65" s="101">
        <v>2012</v>
      </c>
    </row>
    <row r="66" spans="2:10" x14ac:dyDescent="0.25">
      <c r="B66" s="42" t="s">
        <v>20</v>
      </c>
      <c r="C66" s="8" t="s">
        <v>21</v>
      </c>
      <c r="D66" s="20">
        <v>332584</v>
      </c>
      <c r="E66" s="23">
        <v>8325451</v>
      </c>
      <c r="F66" s="23">
        <v>899324</v>
      </c>
      <c r="G66" s="23">
        <v>328733</v>
      </c>
      <c r="H66" s="20">
        <v>1075146</v>
      </c>
      <c r="I66" s="8" t="s">
        <v>21</v>
      </c>
      <c r="J66" s="186" t="s">
        <v>22</v>
      </c>
    </row>
    <row r="67" spans="2:10" x14ac:dyDescent="0.25">
      <c r="B67" s="161" t="s">
        <v>306</v>
      </c>
      <c r="C67" s="8" t="s">
        <v>21</v>
      </c>
      <c r="D67" s="20">
        <v>201937</v>
      </c>
      <c r="E67" s="23">
        <v>6395681</v>
      </c>
      <c r="F67" s="23">
        <v>684086</v>
      </c>
      <c r="G67" s="23">
        <v>83230</v>
      </c>
      <c r="H67" s="20">
        <v>363022</v>
      </c>
      <c r="I67" s="8" t="s">
        <v>21</v>
      </c>
      <c r="J67" s="186" t="s">
        <v>24</v>
      </c>
    </row>
    <row r="68" spans="2:10" ht="21" customHeight="1" x14ac:dyDescent="0.25">
      <c r="B68" s="161" t="s">
        <v>307</v>
      </c>
      <c r="C68" s="8" t="s">
        <v>21</v>
      </c>
      <c r="D68" s="20">
        <v>130647</v>
      </c>
      <c r="E68" s="23">
        <v>1929770</v>
      </c>
      <c r="F68" s="23">
        <v>215238</v>
      </c>
      <c r="G68" s="23">
        <v>245503</v>
      </c>
      <c r="H68" s="20">
        <v>712124</v>
      </c>
      <c r="I68" s="8" t="s">
        <v>21</v>
      </c>
      <c r="J68" s="186" t="s">
        <v>26</v>
      </c>
    </row>
    <row r="69" spans="2:10" x14ac:dyDescent="0.25">
      <c r="B69" s="57">
        <v>2013</v>
      </c>
      <c r="C69" s="61"/>
      <c r="D69" s="53"/>
      <c r="E69" s="53"/>
      <c r="F69" s="53"/>
      <c r="G69" s="53"/>
      <c r="H69" s="53"/>
      <c r="I69" s="53"/>
      <c r="J69" s="101">
        <v>2013</v>
      </c>
    </row>
    <row r="70" spans="2:10" x14ac:dyDescent="0.25">
      <c r="B70" s="42" t="s">
        <v>20</v>
      </c>
      <c r="C70" s="8" t="s">
        <v>21</v>
      </c>
      <c r="D70" s="20">
        <v>345235</v>
      </c>
      <c r="E70" s="23">
        <v>8781122</v>
      </c>
      <c r="F70" s="23">
        <v>944018</v>
      </c>
      <c r="G70" s="23">
        <v>369782</v>
      </c>
      <c r="H70" s="20">
        <v>1150876</v>
      </c>
      <c r="I70" s="8" t="s">
        <v>21</v>
      </c>
      <c r="J70" s="186" t="s">
        <v>22</v>
      </c>
    </row>
    <row r="71" spans="2:10" x14ac:dyDescent="0.25">
      <c r="B71" s="161" t="s">
        <v>306</v>
      </c>
      <c r="C71" s="8" t="s">
        <v>21</v>
      </c>
      <c r="D71" s="20">
        <v>205551</v>
      </c>
      <c r="E71" s="23">
        <v>6622386</v>
      </c>
      <c r="F71" s="23">
        <v>705865</v>
      </c>
      <c r="G71" s="23">
        <v>90087</v>
      </c>
      <c r="H71" s="20">
        <v>373000</v>
      </c>
      <c r="I71" s="8" t="s">
        <v>21</v>
      </c>
      <c r="J71" s="186" t="s">
        <v>24</v>
      </c>
    </row>
    <row r="72" spans="2:10" ht="24" customHeight="1" x14ac:dyDescent="0.25">
      <c r="B72" s="161" t="s">
        <v>307</v>
      </c>
      <c r="C72" s="8" t="s">
        <v>21</v>
      </c>
      <c r="D72" s="20">
        <v>139684</v>
      </c>
      <c r="E72" s="23">
        <v>2158736</v>
      </c>
      <c r="F72" s="23">
        <v>238153</v>
      </c>
      <c r="G72" s="23">
        <v>279695</v>
      </c>
      <c r="H72" s="20">
        <v>777876</v>
      </c>
      <c r="I72" s="8" t="s">
        <v>21</v>
      </c>
      <c r="J72" s="186" t="s">
        <v>26</v>
      </c>
    </row>
    <row r="73" spans="2:10" x14ac:dyDescent="0.25">
      <c r="B73" s="57">
        <v>2014</v>
      </c>
      <c r="C73" s="61"/>
      <c r="D73" s="53"/>
      <c r="E73" s="53"/>
      <c r="F73" s="53"/>
      <c r="G73" s="53"/>
      <c r="H73" s="53"/>
      <c r="I73" s="53"/>
      <c r="J73" s="101">
        <v>2014</v>
      </c>
    </row>
    <row r="74" spans="2:10" x14ac:dyDescent="0.25">
      <c r="B74" s="42" t="s">
        <v>20</v>
      </c>
      <c r="C74" s="8" t="s">
        <v>21</v>
      </c>
      <c r="D74" s="20">
        <v>376427</v>
      </c>
      <c r="E74" s="23">
        <v>9067040</v>
      </c>
      <c r="F74" s="23">
        <v>1009076</v>
      </c>
      <c r="G74" s="23">
        <v>385177</v>
      </c>
      <c r="H74" s="23">
        <v>1214992</v>
      </c>
      <c r="I74" s="8" t="s">
        <v>21</v>
      </c>
      <c r="J74" s="186" t="s">
        <v>22</v>
      </c>
    </row>
    <row r="75" spans="2:10" x14ac:dyDescent="0.25">
      <c r="B75" s="161" t="s">
        <v>306</v>
      </c>
      <c r="C75" s="8" t="s">
        <v>21</v>
      </c>
      <c r="D75" s="20">
        <v>211529</v>
      </c>
      <c r="E75" s="23">
        <v>6796762</v>
      </c>
      <c r="F75" s="23">
        <v>738692</v>
      </c>
      <c r="G75" s="23">
        <v>90919</v>
      </c>
      <c r="H75" s="23">
        <v>383446</v>
      </c>
      <c r="I75" s="8" t="s">
        <v>21</v>
      </c>
      <c r="J75" s="186" t="s">
        <v>24</v>
      </c>
    </row>
    <row r="76" spans="2:10" ht="21.75" customHeight="1" x14ac:dyDescent="0.25">
      <c r="B76" s="161" t="s">
        <v>307</v>
      </c>
      <c r="C76" s="8" t="s">
        <v>21</v>
      </c>
      <c r="D76" s="20">
        <v>164898</v>
      </c>
      <c r="E76" s="23">
        <v>2270278</v>
      </c>
      <c r="F76" s="23">
        <v>270384</v>
      </c>
      <c r="G76" s="23">
        <v>294258</v>
      </c>
      <c r="H76" s="23">
        <v>831546</v>
      </c>
      <c r="I76" s="8" t="s">
        <v>21</v>
      </c>
      <c r="J76" s="186" t="s">
        <v>26</v>
      </c>
    </row>
    <row r="77" spans="2:10" ht="15.75" x14ac:dyDescent="0.25">
      <c r="B77" s="56">
        <v>2015</v>
      </c>
      <c r="C77" s="53"/>
      <c r="D77" s="53"/>
      <c r="E77" s="53"/>
      <c r="F77" s="53"/>
      <c r="G77" s="53"/>
      <c r="H77" s="53"/>
      <c r="I77" s="85"/>
      <c r="J77" s="86">
        <v>2015</v>
      </c>
    </row>
    <row r="78" spans="2:10" x14ac:dyDescent="0.25">
      <c r="B78" s="42" t="s">
        <v>20</v>
      </c>
      <c r="C78" s="8" t="s">
        <v>21</v>
      </c>
      <c r="D78" s="164">
        <v>384400</v>
      </c>
      <c r="E78" s="87">
        <v>9450060</v>
      </c>
      <c r="F78" s="87">
        <v>1047751</v>
      </c>
      <c r="G78" s="87">
        <v>447978</v>
      </c>
      <c r="H78" s="87">
        <v>1205011</v>
      </c>
      <c r="I78" s="8" t="s">
        <v>21</v>
      </c>
      <c r="J78" s="186" t="s">
        <v>22</v>
      </c>
    </row>
    <row r="79" spans="2:10" x14ac:dyDescent="0.25">
      <c r="B79" s="161" t="s">
        <v>306</v>
      </c>
      <c r="C79" s="8" t="s">
        <v>21</v>
      </c>
      <c r="D79" s="164">
        <v>217252</v>
      </c>
      <c r="E79" s="87">
        <v>7065469</v>
      </c>
      <c r="F79" s="87">
        <v>760029</v>
      </c>
      <c r="G79" s="87">
        <v>96608</v>
      </c>
      <c r="H79" s="87">
        <v>404896</v>
      </c>
      <c r="I79" s="8" t="s">
        <v>21</v>
      </c>
      <c r="J79" s="186" t="s">
        <v>24</v>
      </c>
    </row>
    <row r="80" spans="2:10" ht="21" customHeight="1" thickBot="1" x14ac:dyDescent="0.3">
      <c r="B80" s="168" t="s">
        <v>307</v>
      </c>
      <c r="C80" s="116" t="s">
        <v>21</v>
      </c>
      <c r="D80" s="91">
        <v>167148</v>
      </c>
      <c r="E80" s="92">
        <f>+E78-E79</f>
        <v>2384591</v>
      </c>
      <c r="F80" s="93">
        <v>287722</v>
      </c>
      <c r="G80" s="92">
        <v>351370</v>
      </c>
      <c r="H80" s="92">
        <v>800115</v>
      </c>
      <c r="I80" s="116" t="s">
        <v>21</v>
      </c>
      <c r="J80" s="80" t="s">
        <v>26</v>
      </c>
    </row>
    <row r="81" spans="2:10" ht="10.5" customHeight="1" x14ac:dyDescent="0.25">
      <c r="B81" s="182"/>
      <c r="C81" s="182"/>
      <c r="D81" s="182"/>
      <c r="E81" s="182"/>
      <c r="F81" s="182"/>
      <c r="G81" s="182"/>
      <c r="H81" s="182"/>
      <c r="I81" s="182"/>
      <c r="J81" s="182"/>
    </row>
  </sheetData>
  <mergeCells count="15">
    <mergeCell ref="B59:B60"/>
    <mergeCell ref="J59:J60"/>
    <mergeCell ref="E31:G31"/>
    <mergeCell ref="E58:G58"/>
    <mergeCell ref="B2:J2"/>
    <mergeCell ref="B5:B6"/>
    <mergeCell ref="J5:J6"/>
    <mergeCell ref="B32:B33"/>
    <mergeCell ref="J32:J33"/>
    <mergeCell ref="B1:J1"/>
    <mergeCell ref="B28:J28"/>
    <mergeCell ref="B29:J29"/>
    <mergeCell ref="B56:J56"/>
    <mergeCell ref="B55:J55"/>
    <mergeCell ref="E4:G4"/>
  </mergeCells>
  <printOptions horizontalCentered="1"/>
  <pageMargins left="0.7" right="0.7" top="0.75" bottom="0.75" header="0.3" footer="0.3"/>
  <pageSetup paperSize="9" scale="97" orientation="landscape" horizontalDpi="300" verticalDpi="300" r:id="rId1"/>
  <rowBreaks count="2" manualBreakCount="2">
    <brk id="27" min="1" max="9" man="1"/>
    <brk id="54" min="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1"/>
  <sheetViews>
    <sheetView showGridLines="0" rightToLeft="1" tabSelected="1" view="pageBreakPreview" zoomScaleNormal="100" zoomScaleSheetLayoutView="100" workbookViewId="0">
      <selection activeCell="L34" sqref="L34"/>
    </sheetView>
  </sheetViews>
  <sheetFormatPr defaultRowHeight="15" x14ac:dyDescent="0.25"/>
  <cols>
    <col min="1" max="1" width="2" customWidth="1"/>
    <col min="2" max="2" width="20.7109375" customWidth="1"/>
    <col min="3" max="3" width="9.42578125" customWidth="1"/>
    <col min="4" max="4" width="11.28515625" customWidth="1"/>
    <col min="5" max="5" width="12.85546875" bestFit="1" customWidth="1"/>
    <col min="6" max="6" width="10" customWidth="1"/>
    <col min="7" max="7" width="11.5703125" customWidth="1"/>
    <col min="8" max="8" width="10.140625" customWidth="1"/>
    <col min="9" max="9" width="14.7109375" customWidth="1"/>
    <col min="10" max="10" width="18.7109375" customWidth="1"/>
    <col min="19" max="19" width="14.5703125" customWidth="1"/>
  </cols>
  <sheetData>
    <row r="1" spans="2:10" s="34" customFormat="1" ht="21" x14ac:dyDescent="0.45">
      <c r="B1" s="365" t="s">
        <v>177</v>
      </c>
      <c r="C1" s="365"/>
      <c r="D1" s="365"/>
      <c r="E1" s="365"/>
      <c r="F1" s="365"/>
      <c r="G1" s="365"/>
      <c r="H1" s="365"/>
      <c r="I1" s="365"/>
      <c r="J1" s="365"/>
    </row>
    <row r="2" spans="2:10" s="35" customFormat="1" ht="18.75" x14ac:dyDescent="0.3">
      <c r="B2" s="375" t="s">
        <v>178</v>
      </c>
      <c r="C2" s="375"/>
      <c r="D2" s="375"/>
      <c r="E2" s="375"/>
      <c r="F2" s="375"/>
      <c r="G2" s="375"/>
      <c r="H2" s="375"/>
      <c r="I2" s="375"/>
      <c r="J2" s="375"/>
    </row>
    <row r="3" spans="2:10" x14ac:dyDescent="0.25">
      <c r="B3" s="182"/>
      <c r="C3" s="182"/>
      <c r="D3" s="182"/>
      <c r="E3" s="182"/>
      <c r="F3" s="182"/>
      <c r="G3" s="182"/>
      <c r="H3" s="182"/>
      <c r="I3" s="182"/>
      <c r="J3" s="182"/>
    </row>
    <row r="4" spans="2:10" ht="21" thickBot="1" x14ac:dyDescent="0.3">
      <c r="B4" s="8" t="s">
        <v>28</v>
      </c>
      <c r="C4" s="2"/>
      <c r="D4" s="2"/>
      <c r="E4" s="351" t="s">
        <v>278</v>
      </c>
      <c r="F4" s="351"/>
      <c r="G4" s="351"/>
      <c r="H4" s="2"/>
      <c r="I4" s="6"/>
      <c r="J4" s="7" t="s">
        <v>29</v>
      </c>
    </row>
    <row r="5" spans="2:10" ht="31.5" x14ac:dyDescent="0.25">
      <c r="B5" s="369" t="s">
        <v>4</v>
      </c>
      <c r="C5" s="76" t="s">
        <v>5</v>
      </c>
      <c r="D5" s="76" t="s">
        <v>6</v>
      </c>
      <c r="E5" s="76" t="s">
        <v>7</v>
      </c>
      <c r="F5" s="76" t="s">
        <v>8</v>
      </c>
      <c r="G5" s="76" t="s">
        <v>9</v>
      </c>
      <c r="H5" s="76" t="s">
        <v>10</v>
      </c>
      <c r="I5" s="78" t="s">
        <v>11</v>
      </c>
      <c r="J5" s="370" t="s">
        <v>12</v>
      </c>
    </row>
    <row r="6" spans="2:10" ht="14.25" customHeight="1" x14ac:dyDescent="0.25">
      <c r="B6" s="369"/>
      <c r="C6" s="77" t="s">
        <v>13</v>
      </c>
      <c r="D6" s="77" t="s">
        <v>14</v>
      </c>
      <c r="E6" s="77" t="s">
        <v>15</v>
      </c>
      <c r="F6" s="77" t="s">
        <v>16</v>
      </c>
      <c r="G6" s="77" t="s">
        <v>17</v>
      </c>
      <c r="H6" s="77" t="s">
        <v>18</v>
      </c>
      <c r="I6" s="79" t="s">
        <v>19</v>
      </c>
      <c r="J6" s="370"/>
    </row>
    <row r="7" spans="2:10" ht="14.25" customHeight="1" x14ac:dyDescent="0.25">
      <c r="B7" s="57">
        <v>2011</v>
      </c>
      <c r="C7" s="53"/>
      <c r="D7" s="53"/>
      <c r="E7" s="53"/>
      <c r="F7" s="53"/>
      <c r="G7" s="53"/>
      <c r="H7" s="53"/>
      <c r="I7" s="53"/>
      <c r="J7" s="101">
        <v>2011</v>
      </c>
    </row>
    <row r="8" spans="2:10" x14ac:dyDescent="0.25">
      <c r="B8" s="42" t="s">
        <v>20</v>
      </c>
      <c r="C8" s="8" t="s">
        <v>21</v>
      </c>
      <c r="D8" s="20">
        <v>677365</v>
      </c>
      <c r="E8" s="20">
        <v>10544089</v>
      </c>
      <c r="F8" s="8" t="s">
        <v>21</v>
      </c>
      <c r="G8" s="20">
        <v>1277445</v>
      </c>
      <c r="H8" s="20">
        <v>1800033</v>
      </c>
      <c r="I8" s="8" t="s">
        <v>21</v>
      </c>
      <c r="J8" s="186" t="s">
        <v>22</v>
      </c>
    </row>
    <row r="9" spans="2:10" x14ac:dyDescent="0.25">
      <c r="B9" s="42" t="s">
        <v>23</v>
      </c>
      <c r="C9" s="8" t="s">
        <v>21</v>
      </c>
      <c r="D9" s="20">
        <v>197268</v>
      </c>
      <c r="E9" s="20">
        <v>4728798</v>
      </c>
      <c r="F9" s="8" t="s">
        <v>21</v>
      </c>
      <c r="G9" s="20">
        <v>77410</v>
      </c>
      <c r="H9" s="20">
        <v>350220</v>
      </c>
      <c r="I9" s="8" t="s">
        <v>21</v>
      </c>
      <c r="J9" s="186" t="s">
        <v>24</v>
      </c>
    </row>
    <row r="10" spans="2:10" x14ac:dyDescent="0.25">
      <c r="B10" s="42" t="s">
        <v>25</v>
      </c>
      <c r="C10" s="8" t="s">
        <v>21</v>
      </c>
      <c r="D10" s="20">
        <v>480097</v>
      </c>
      <c r="E10" s="20">
        <v>5815291</v>
      </c>
      <c r="F10" s="8" t="s">
        <v>21</v>
      </c>
      <c r="G10" s="20">
        <v>1200035</v>
      </c>
      <c r="H10" s="20">
        <v>1449813</v>
      </c>
      <c r="I10" s="8" t="s">
        <v>21</v>
      </c>
      <c r="J10" s="186" t="s">
        <v>26</v>
      </c>
    </row>
    <row r="11" spans="2:10" x14ac:dyDescent="0.25">
      <c r="B11" s="57">
        <v>2012</v>
      </c>
      <c r="C11" s="53"/>
      <c r="D11" s="53"/>
      <c r="E11" s="53"/>
      <c r="F11" s="53"/>
      <c r="G11" s="53"/>
      <c r="H11" s="53"/>
      <c r="I11" s="53"/>
      <c r="J11" s="101">
        <v>2012</v>
      </c>
    </row>
    <row r="12" spans="2:10" x14ac:dyDescent="0.25">
      <c r="B12" s="42" t="s">
        <v>20</v>
      </c>
      <c r="C12" s="8" t="s">
        <v>21</v>
      </c>
      <c r="D12" s="20">
        <v>696749</v>
      </c>
      <c r="E12" s="20">
        <v>10997856</v>
      </c>
      <c r="F12" s="8" t="s">
        <v>21</v>
      </c>
      <c r="G12" s="20">
        <v>1347060</v>
      </c>
      <c r="H12" s="20">
        <v>1800033</v>
      </c>
      <c r="I12" s="8" t="s">
        <v>21</v>
      </c>
      <c r="J12" s="186" t="s">
        <v>22</v>
      </c>
    </row>
    <row r="13" spans="2:10" x14ac:dyDescent="0.25">
      <c r="B13" s="42" t="s">
        <v>23</v>
      </c>
      <c r="C13" s="8" t="s">
        <v>21</v>
      </c>
      <c r="D13" s="20">
        <v>198907</v>
      </c>
      <c r="E13" s="20">
        <v>5000224</v>
      </c>
      <c r="F13" s="8" t="s">
        <v>21</v>
      </c>
      <c r="G13" s="20">
        <v>85187</v>
      </c>
      <c r="H13" s="20">
        <v>350220</v>
      </c>
      <c r="I13" s="8" t="s">
        <v>21</v>
      </c>
      <c r="J13" s="186" t="s">
        <v>24</v>
      </c>
    </row>
    <row r="14" spans="2:10" x14ac:dyDescent="0.25">
      <c r="B14" s="42" t="s">
        <v>25</v>
      </c>
      <c r="C14" s="8" t="s">
        <v>21</v>
      </c>
      <c r="D14" s="20">
        <v>497842</v>
      </c>
      <c r="E14" s="20">
        <v>5997632</v>
      </c>
      <c r="F14" s="8" t="s">
        <v>21</v>
      </c>
      <c r="G14" s="20">
        <v>1261873</v>
      </c>
      <c r="H14" s="20">
        <v>1449813</v>
      </c>
      <c r="I14" s="8" t="s">
        <v>21</v>
      </c>
      <c r="J14" s="186" t="s">
        <v>26</v>
      </c>
    </row>
    <row r="15" spans="2:10" x14ac:dyDescent="0.25">
      <c r="B15" s="57">
        <v>2013</v>
      </c>
      <c r="C15" s="53"/>
      <c r="D15" s="53"/>
      <c r="E15" s="53"/>
      <c r="F15" s="53"/>
      <c r="G15" s="53"/>
      <c r="H15" s="53"/>
      <c r="I15" s="53"/>
      <c r="J15" s="101">
        <v>2013</v>
      </c>
    </row>
    <row r="16" spans="2:10" x14ac:dyDescent="0.25">
      <c r="B16" s="42" t="s">
        <v>20</v>
      </c>
      <c r="C16" s="8" t="s">
        <v>21</v>
      </c>
      <c r="D16" s="20">
        <v>727392</v>
      </c>
      <c r="E16" s="20">
        <v>11361770</v>
      </c>
      <c r="F16" s="8" t="s">
        <v>21</v>
      </c>
      <c r="G16" s="20">
        <v>1543265</v>
      </c>
      <c r="H16" s="20">
        <v>1800033</v>
      </c>
      <c r="I16" s="8" t="s">
        <v>21</v>
      </c>
      <c r="J16" s="186" t="s">
        <v>22</v>
      </c>
    </row>
    <row r="17" spans="2:10" x14ac:dyDescent="0.25">
      <c r="B17" s="42" t="s">
        <v>23</v>
      </c>
      <c r="C17" s="8" t="s">
        <v>21</v>
      </c>
      <c r="D17" s="20">
        <v>201964</v>
      </c>
      <c r="E17" s="20">
        <v>5339660</v>
      </c>
      <c r="F17" s="8" t="s">
        <v>21</v>
      </c>
      <c r="G17" s="20">
        <v>92562</v>
      </c>
      <c r="H17" s="20">
        <v>350220</v>
      </c>
      <c r="I17" s="8" t="s">
        <v>21</v>
      </c>
      <c r="J17" s="186" t="s">
        <v>24</v>
      </c>
    </row>
    <row r="18" spans="2:10" x14ac:dyDescent="0.25">
      <c r="B18" s="42" t="s">
        <v>25</v>
      </c>
      <c r="C18" s="8" t="s">
        <v>21</v>
      </c>
      <c r="D18" s="20">
        <v>525428</v>
      </c>
      <c r="E18" s="20">
        <v>6022110</v>
      </c>
      <c r="F18" s="8" t="s">
        <v>21</v>
      </c>
      <c r="G18" s="20">
        <v>1450703</v>
      </c>
      <c r="H18" s="20">
        <v>1449813</v>
      </c>
      <c r="I18" s="8" t="s">
        <v>21</v>
      </c>
      <c r="J18" s="186" t="s">
        <v>26</v>
      </c>
    </row>
    <row r="19" spans="2:10" x14ac:dyDescent="0.25">
      <c r="B19" s="57">
        <v>2014</v>
      </c>
      <c r="C19" s="53"/>
      <c r="D19" s="53"/>
      <c r="E19" s="53"/>
      <c r="F19" s="53"/>
      <c r="G19" s="53"/>
      <c r="H19" s="53"/>
      <c r="I19" s="53"/>
      <c r="J19" s="101">
        <v>2014</v>
      </c>
    </row>
    <row r="20" spans="2:10" x14ac:dyDescent="0.25">
      <c r="B20" s="42" t="s">
        <v>20</v>
      </c>
      <c r="C20" s="8" t="s">
        <v>21</v>
      </c>
      <c r="D20" s="20">
        <v>742115</v>
      </c>
      <c r="E20" s="20">
        <v>11739303</v>
      </c>
      <c r="F20" s="8" t="s">
        <v>21</v>
      </c>
      <c r="G20" s="20">
        <v>1689933</v>
      </c>
      <c r="H20" s="20">
        <v>2032599</v>
      </c>
      <c r="I20" s="8" t="s">
        <v>21</v>
      </c>
      <c r="J20" s="186" t="s">
        <v>22</v>
      </c>
    </row>
    <row r="21" spans="2:10" x14ac:dyDescent="0.25">
      <c r="B21" s="42" t="s">
        <v>23</v>
      </c>
      <c r="C21" s="8" t="s">
        <v>21</v>
      </c>
      <c r="D21" s="20">
        <v>207760</v>
      </c>
      <c r="E21" s="20">
        <v>5577489</v>
      </c>
      <c r="F21" s="8" t="s">
        <v>21</v>
      </c>
      <c r="G21" s="20">
        <v>94310</v>
      </c>
      <c r="H21" s="20">
        <v>342214</v>
      </c>
      <c r="I21" s="8" t="s">
        <v>21</v>
      </c>
      <c r="J21" s="186" t="s">
        <v>24</v>
      </c>
    </row>
    <row r="22" spans="2:10" x14ac:dyDescent="0.25">
      <c r="B22" s="42" t="s">
        <v>25</v>
      </c>
      <c r="C22" s="8" t="s">
        <v>21</v>
      </c>
      <c r="D22" s="20">
        <v>534355</v>
      </c>
      <c r="E22" s="20">
        <v>6161814</v>
      </c>
      <c r="F22" s="8" t="s">
        <v>21</v>
      </c>
      <c r="G22" s="20">
        <v>1595623</v>
      </c>
      <c r="H22" s="20">
        <v>1690384</v>
      </c>
      <c r="I22" s="8" t="s">
        <v>21</v>
      </c>
      <c r="J22" s="186" t="s">
        <v>26</v>
      </c>
    </row>
    <row r="23" spans="2:10" ht="15.75" x14ac:dyDescent="0.25">
      <c r="B23" s="56">
        <v>2015</v>
      </c>
      <c r="C23" s="53"/>
      <c r="D23" s="53"/>
      <c r="E23" s="53"/>
      <c r="F23" s="53"/>
      <c r="G23" s="53"/>
      <c r="H23" s="53"/>
      <c r="I23" s="53"/>
      <c r="J23" s="86">
        <v>2015</v>
      </c>
    </row>
    <row r="24" spans="2:10" x14ac:dyDescent="0.25">
      <c r="B24" s="42" t="s">
        <v>20</v>
      </c>
      <c r="C24" s="8" t="s">
        <v>21</v>
      </c>
      <c r="D24" s="95">
        <v>776565</v>
      </c>
      <c r="E24" s="95">
        <v>12164832</v>
      </c>
      <c r="F24" s="31" t="s">
        <v>21</v>
      </c>
      <c r="G24" s="95">
        <v>1956627</v>
      </c>
      <c r="H24" s="95">
        <v>2470138</v>
      </c>
      <c r="I24" s="8" t="s">
        <v>21</v>
      </c>
      <c r="J24" s="186" t="s">
        <v>22</v>
      </c>
    </row>
    <row r="25" spans="2:10" x14ac:dyDescent="0.25">
      <c r="B25" s="42" t="s">
        <v>23</v>
      </c>
      <c r="C25" s="8" t="s">
        <v>21</v>
      </c>
      <c r="D25" s="95">
        <v>211058</v>
      </c>
      <c r="E25" s="20">
        <v>5623115</v>
      </c>
      <c r="F25" s="31" t="s">
        <v>21</v>
      </c>
      <c r="G25" s="20">
        <v>99204</v>
      </c>
      <c r="H25" s="20">
        <v>365748</v>
      </c>
      <c r="I25" s="8" t="s">
        <v>21</v>
      </c>
      <c r="J25" s="186" t="s">
        <v>24</v>
      </c>
    </row>
    <row r="26" spans="2:10" ht="15.75" thickBot="1" x14ac:dyDescent="0.3">
      <c r="B26" s="74" t="s">
        <v>25</v>
      </c>
      <c r="C26" s="116" t="s">
        <v>21</v>
      </c>
      <c r="D26" s="115">
        <v>565507</v>
      </c>
      <c r="E26" s="115">
        <f>+E24-E25</f>
        <v>6541717</v>
      </c>
      <c r="F26" s="148" t="s">
        <v>21</v>
      </c>
      <c r="G26" s="115">
        <v>1857423</v>
      </c>
      <c r="H26" s="115">
        <v>2104390</v>
      </c>
      <c r="I26" s="116" t="s">
        <v>21</v>
      </c>
      <c r="J26" s="80" t="s">
        <v>26</v>
      </c>
    </row>
    <row r="27" spans="2:10" x14ac:dyDescent="0.25">
      <c r="B27" s="182"/>
      <c r="C27" s="182"/>
      <c r="D27" s="182"/>
      <c r="E27" s="182"/>
      <c r="F27" s="182"/>
      <c r="G27" s="182"/>
      <c r="H27" s="182"/>
      <c r="I27" s="182"/>
      <c r="J27" s="182"/>
    </row>
    <row r="28" spans="2:10" s="34" customFormat="1" ht="21" x14ac:dyDescent="0.45">
      <c r="B28" s="374" t="s">
        <v>180</v>
      </c>
      <c r="C28" s="374"/>
      <c r="D28" s="374"/>
      <c r="E28" s="374"/>
      <c r="F28" s="374"/>
      <c r="G28" s="374"/>
      <c r="H28" s="374"/>
      <c r="I28" s="374"/>
      <c r="J28" s="374"/>
    </row>
    <row r="29" spans="2:10" s="35" customFormat="1" ht="18.75" x14ac:dyDescent="0.3">
      <c r="B29" s="376" t="s">
        <v>179</v>
      </c>
      <c r="C29" s="376"/>
      <c r="D29" s="376"/>
      <c r="E29" s="376"/>
      <c r="F29" s="376"/>
      <c r="G29" s="376"/>
      <c r="H29" s="376"/>
      <c r="I29" s="376"/>
      <c r="J29" s="376"/>
    </row>
    <row r="30" spans="2:10" x14ac:dyDescent="0.25">
      <c r="B30" s="182"/>
      <c r="C30" s="182"/>
      <c r="D30" s="182"/>
      <c r="E30" s="182"/>
      <c r="F30" s="182"/>
      <c r="G30" s="182"/>
      <c r="H30" s="182"/>
      <c r="I30" s="182"/>
      <c r="J30" s="182"/>
    </row>
    <row r="31" spans="2:10" ht="21" thickBot="1" x14ac:dyDescent="0.3">
      <c r="B31" s="8" t="s">
        <v>28</v>
      </c>
      <c r="C31" s="2"/>
      <c r="D31" s="2"/>
      <c r="E31" s="351" t="s">
        <v>133</v>
      </c>
      <c r="F31" s="351"/>
      <c r="G31" s="351"/>
      <c r="H31" s="2"/>
      <c r="I31" s="6"/>
      <c r="J31" s="7" t="s">
        <v>29</v>
      </c>
    </row>
    <row r="32" spans="2:10" ht="31.5" x14ac:dyDescent="0.25">
      <c r="B32" s="369" t="s">
        <v>4</v>
      </c>
      <c r="C32" s="76" t="s">
        <v>5</v>
      </c>
      <c r="D32" s="76" t="s">
        <v>6</v>
      </c>
      <c r="E32" s="76" t="s">
        <v>7</v>
      </c>
      <c r="F32" s="76" t="s">
        <v>8</v>
      </c>
      <c r="G32" s="76" t="s">
        <v>9</v>
      </c>
      <c r="H32" s="76" t="s">
        <v>10</v>
      </c>
      <c r="I32" s="78" t="s">
        <v>11</v>
      </c>
      <c r="J32" s="370" t="s">
        <v>12</v>
      </c>
    </row>
    <row r="33" spans="2:10" ht="14.25" customHeight="1" x14ac:dyDescent="0.25">
      <c r="B33" s="369"/>
      <c r="C33" s="77" t="s">
        <v>13</v>
      </c>
      <c r="D33" s="77" t="s">
        <v>14</v>
      </c>
      <c r="E33" s="77" t="s">
        <v>15</v>
      </c>
      <c r="F33" s="77" t="s">
        <v>16</v>
      </c>
      <c r="G33" s="77" t="s">
        <v>17</v>
      </c>
      <c r="H33" s="77" t="s">
        <v>18</v>
      </c>
      <c r="I33" s="79" t="s">
        <v>19</v>
      </c>
      <c r="J33" s="370"/>
    </row>
    <row r="34" spans="2:10" ht="14.25" customHeight="1" x14ac:dyDescent="0.25">
      <c r="B34" s="57">
        <v>2011</v>
      </c>
      <c r="C34" s="53"/>
      <c r="D34" s="53"/>
      <c r="E34" s="53"/>
      <c r="F34" s="53"/>
      <c r="G34" s="53"/>
      <c r="H34" s="53"/>
      <c r="I34" s="53"/>
      <c r="J34" s="101">
        <v>2011</v>
      </c>
    </row>
    <row r="35" spans="2:10" x14ac:dyDescent="0.25">
      <c r="B35" s="42" t="s">
        <v>20</v>
      </c>
      <c r="C35" s="8" t="s">
        <v>21</v>
      </c>
      <c r="D35" s="20">
        <v>532334</v>
      </c>
      <c r="E35" s="20">
        <v>8932367</v>
      </c>
      <c r="F35" s="8" t="s">
        <v>21</v>
      </c>
      <c r="G35" s="20">
        <v>1119257</v>
      </c>
      <c r="H35" s="20">
        <v>1194168</v>
      </c>
      <c r="I35" s="8" t="s">
        <v>21</v>
      </c>
      <c r="J35" s="186" t="s">
        <v>22</v>
      </c>
    </row>
    <row r="36" spans="2:10" x14ac:dyDescent="0.25">
      <c r="B36" s="42" t="s">
        <v>23</v>
      </c>
      <c r="C36" s="8" t="s">
        <v>21</v>
      </c>
      <c r="D36" s="20">
        <v>129417</v>
      </c>
      <c r="E36" s="20">
        <v>3821599</v>
      </c>
      <c r="F36" s="8" t="s">
        <v>21</v>
      </c>
      <c r="G36" s="20">
        <v>50093</v>
      </c>
      <c r="H36" s="20">
        <v>200006</v>
      </c>
      <c r="I36" s="8" t="s">
        <v>21</v>
      </c>
      <c r="J36" s="186" t="s">
        <v>24</v>
      </c>
    </row>
    <row r="37" spans="2:10" x14ac:dyDescent="0.25">
      <c r="B37" s="42" t="s">
        <v>25</v>
      </c>
      <c r="C37" s="8" t="s">
        <v>21</v>
      </c>
      <c r="D37" s="20">
        <v>402917</v>
      </c>
      <c r="E37" s="20">
        <v>5110768</v>
      </c>
      <c r="F37" s="8" t="s">
        <v>21</v>
      </c>
      <c r="G37" s="20">
        <v>1069164</v>
      </c>
      <c r="H37" s="20">
        <v>994162</v>
      </c>
      <c r="I37" s="8" t="s">
        <v>21</v>
      </c>
      <c r="J37" s="186" t="s">
        <v>26</v>
      </c>
    </row>
    <row r="38" spans="2:10" x14ac:dyDescent="0.25">
      <c r="B38" s="57">
        <v>2012</v>
      </c>
      <c r="C38" s="53"/>
      <c r="D38" s="53"/>
      <c r="E38" s="53"/>
      <c r="F38" s="53"/>
      <c r="G38" s="53"/>
      <c r="H38" s="53"/>
      <c r="I38" s="53"/>
      <c r="J38" s="101">
        <v>2012</v>
      </c>
    </row>
    <row r="39" spans="2:10" x14ac:dyDescent="0.25">
      <c r="B39" s="42" t="s">
        <v>20</v>
      </c>
      <c r="C39" s="8" t="s">
        <v>21</v>
      </c>
      <c r="D39" s="20">
        <v>555375</v>
      </c>
      <c r="E39" s="20">
        <v>9309036</v>
      </c>
      <c r="F39" s="8" t="s">
        <v>21</v>
      </c>
      <c r="G39" s="20">
        <v>1174811</v>
      </c>
      <c r="H39" s="20">
        <v>1194168</v>
      </c>
      <c r="I39" s="8" t="s">
        <v>21</v>
      </c>
      <c r="J39" s="186" t="s">
        <v>22</v>
      </c>
    </row>
    <row r="40" spans="2:10" x14ac:dyDescent="0.25">
      <c r="B40" s="42" t="s">
        <v>23</v>
      </c>
      <c r="C40" s="8" t="s">
        <v>21</v>
      </c>
      <c r="D40" s="20">
        <v>133668</v>
      </c>
      <c r="E40" s="20">
        <v>3994764</v>
      </c>
      <c r="F40" s="8" t="s">
        <v>21</v>
      </c>
      <c r="G40" s="20">
        <v>56356</v>
      </c>
      <c r="H40" s="20">
        <v>200006</v>
      </c>
      <c r="I40" s="8" t="s">
        <v>21</v>
      </c>
      <c r="J40" s="186" t="s">
        <v>24</v>
      </c>
    </row>
    <row r="41" spans="2:10" x14ac:dyDescent="0.25">
      <c r="B41" s="42" t="s">
        <v>25</v>
      </c>
      <c r="C41" s="8" t="s">
        <v>21</v>
      </c>
      <c r="D41" s="20">
        <v>421707</v>
      </c>
      <c r="E41" s="20">
        <v>5314272</v>
      </c>
      <c r="F41" s="8" t="s">
        <v>21</v>
      </c>
      <c r="G41" s="20">
        <v>1118455</v>
      </c>
      <c r="H41" s="20">
        <v>994162</v>
      </c>
      <c r="I41" s="8" t="s">
        <v>21</v>
      </c>
      <c r="J41" s="186" t="s">
        <v>26</v>
      </c>
    </row>
    <row r="42" spans="2:10" x14ac:dyDescent="0.25">
      <c r="B42" s="57">
        <v>2013</v>
      </c>
      <c r="C42" s="53"/>
      <c r="D42" s="53"/>
      <c r="E42" s="53"/>
      <c r="F42" s="53"/>
      <c r="G42" s="53"/>
      <c r="H42" s="53"/>
      <c r="I42" s="53"/>
      <c r="J42" s="101">
        <v>2013</v>
      </c>
    </row>
    <row r="43" spans="2:10" x14ac:dyDescent="0.25">
      <c r="B43" s="42" t="s">
        <v>20</v>
      </c>
      <c r="C43" s="8" t="s">
        <v>21</v>
      </c>
      <c r="D43" s="20">
        <v>579201</v>
      </c>
      <c r="E43" s="20">
        <v>9599606</v>
      </c>
      <c r="F43" s="8" t="s">
        <v>21</v>
      </c>
      <c r="G43" s="20">
        <v>1346908</v>
      </c>
      <c r="H43" s="20">
        <v>1194168</v>
      </c>
      <c r="I43" s="8" t="s">
        <v>21</v>
      </c>
      <c r="J43" s="186" t="s">
        <v>22</v>
      </c>
    </row>
    <row r="44" spans="2:10" x14ac:dyDescent="0.25">
      <c r="B44" s="42" t="s">
        <v>23</v>
      </c>
      <c r="C44" s="8" t="s">
        <v>21</v>
      </c>
      <c r="D44" s="20">
        <v>135750</v>
      </c>
      <c r="E44" s="22">
        <v>4251024</v>
      </c>
      <c r="F44" s="8" t="s">
        <v>21</v>
      </c>
      <c r="G44" s="20">
        <v>61277</v>
      </c>
      <c r="H44" s="20">
        <v>200006</v>
      </c>
      <c r="I44" s="8" t="s">
        <v>21</v>
      </c>
      <c r="J44" s="186" t="s">
        <v>24</v>
      </c>
    </row>
    <row r="45" spans="2:10" x14ac:dyDescent="0.25">
      <c r="B45" s="42" t="s">
        <v>25</v>
      </c>
      <c r="C45" s="8" t="s">
        <v>21</v>
      </c>
      <c r="D45" s="20">
        <v>443451</v>
      </c>
      <c r="E45" s="20">
        <v>5348582</v>
      </c>
      <c r="F45" s="8" t="s">
        <v>21</v>
      </c>
      <c r="G45" s="20">
        <v>1285631</v>
      </c>
      <c r="H45" s="20">
        <v>994162</v>
      </c>
      <c r="I45" s="8" t="s">
        <v>21</v>
      </c>
      <c r="J45" s="186" t="s">
        <v>26</v>
      </c>
    </row>
    <row r="46" spans="2:10" x14ac:dyDescent="0.25">
      <c r="B46" s="57">
        <v>2014</v>
      </c>
      <c r="C46" s="53"/>
      <c r="D46" s="53"/>
      <c r="E46" s="53"/>
      <c r="F46" s="53"/>
      <c r="G46" s="53"/>
      <c r="H46" s="53"/>
      <c r="I46" s="53"/>
      <c r="J46" s="101">
        <v>2014</v>
      </c>
    </row>
    <row r="47" spans="2:10" x14ac:dyDescent="0.25">
      <c r="B47" s="42" t="s">
        <v>20</v>
      </c>
      <c r="C47" s="8" t="s">
        <v>21</v>
      </c>
      <c r="D47" s="20">
        <v>579593</v>
      </c>
      <c r="E47" s="20">
        <v>9889791</v>
      </c>
      <c r="F47" s="8" t="s">
        <v>21</v>
      </c>
      <c r="G47" s="20">
        <v>1483175</v>
      </c>
      <c r="H47" s="20">
        <v>1378706</v>
      </c>
      <c r="I47" s="8" t="s">
        <v>21</v>
      </c>
      <c r="J47" s="186" t="s">
        <v>22</v>
      </c>
    </row>
    <row r="48" spans="2:10" x14ac:dyDescent="0.25">
      <c r="B48" s="42" t="s">
        <v>23</v>
      </c>
      <c r="C48" s="8" t="s">
        <v>21</v>
      </c>
      <c r="D48" s="20">
        <v>139491</v>
      </c>
      <c r="E48" s="20">
        <v>4379347</v>
      </c>
      <c r="F48" s="8" t="s">
        <v>21</v>
      </c>
      <c r="G48" s="20">
        <v>62459</v>
      </c>
      <c r="H48" s="20">
        <v>198055</v>
      </c>
      <c r="I48" s="8" t="s">
        <v>21</v>
      </c>
      <c r="J48" s="186" t="s">
        <v>24</v>
      </c>
    </row>
    <row r="49" spans="2:10" x14ac:dyDescent="0.25">
      <c r="B49" s="42" t="s">
        <v>25</v>
      </c>
      <c r="C49" s="8" t="s">
        <v>21</v>
      </c>
      <c r="D49" s="20">
        <v>440102</v>
      </c>
      <c r="E49" s="20">
        <v>5510444</v>
      </c>
      <c r="F49" s="8" t="s">
        <v>21</v>
      </c>
      <c r="G49" s="20">
        <v>1420716</v>
      </c>
      <c r="H49" s="20">
        <v>1180652</v>
      </c>
      <c r="I49" s="8" t="s">
        <v>21</v>
      </c>
      <c r="J49" s="186" t="s">
        <v>26</v>
      </c>
    </row>
    <row r="50" spans="2:10" ht="15.75" x14ac:dyDescent="0.25">
      <c r="B50" s="56">
        <v>2015</v>
      </c>
      <c r="C50" s="53"/>
      <c r="D50" s="53"/>
      <c r="E50" s="53"/>
      <c r="F50" s="53"/>
      <c r="G50" s="53"/>
      <c r="H50" s="53"/>
      <c r="I50" s="53"/>
      <c r="J50" s="86">
        <v>2015</v>
      </c>
    </row>
    <row r="51" spans="2:10" x14ac:dyDescent="0.25">
      <c r="B51" s="42" t="s">
        <v>20</v>
      </c>
      <c r="C51" s="8" t="s">
        <v>21</v>
      </c>
      <c r="D51" s="95">
        <v>609190</v>
      </c>
      <c r="E51" s="95">
        <v>10143394</v>
      </c>
      <c r="F51" s="31" t="s">
        <v>21</v>
      </c>
      <c r="G51" s="95">
        <v>1693761</v>
      </c>
      <c r="H51" s="95">
        <v>1784804</v>
      </c>
      <c r="I51" s="8" t="s">
        <v>21</v>
      </c>
      <c r="J51" s="186" t="s">
        <v>22</v>
      </c>
    </row>
    <row r="52" spans="2:10" x14ac:dyDescent="0.25">
      <c r="B52" s="42" t="s">
        <v>23</v>
      </c>
      <c r="C52" s="8" t="s">
        <v>21</v>
      </c>
      <c r="D52" s="20">
        <v>140967</v>
      </c>
      <c r="E52" s="20">
        <v>4390322</v>
      </c>
      <c r="F52" s="31" t="s">
        <v>21</v>
      </c>
      <c r="G52" s="20">
        <v>64352</v>
      </c>
      <c r="H52" s="20">
        <v>206794</v>
      </c>
      <c r="I52" s="8" t="s">
        <v>21</v>
      </c>
      <c r="J52" s="186" t="s">
        <v>24</v>
      </c>
    </row>
    <row r="53" spans="2:10" ht="15.75" thickBot="1" x14ac:dyDescent="0.3">
      <c r="B53" s="74" t="s">
        <v>25</v>
      </c>
      <c r="C53" s="116" t="s">
        <v>21</v>
      </c>
      <c r="D53" s="115">
        <v>468223</v>
      </c>
      <c r="E53" s="115">
        <f>+E51-E52</f>
        <v>5753072</v>
      </c>
      <c r="F53" s="148" t="s">
        <v>21</v>
      </c>
      <c r="G53" s="115">
        <v>1629409</v>
      </c>
      <c r="H53" s="115">
        <v>1578011</v>
      </c>
      <c r="I53" s="116" t="s">
        <v>21</v>
      </c>
      <c r="J53" s="80" t="s">
        <v>26</v>
      </c>
    </row>
    <row r="54" spans="2:10" x14ac:dyDescent="0.25">
      <c r="B54" s="182"/>
      <c r="C54" s="182"/>
      <c r="D54" s="182"/>
      <c r="E54" s="182"/>
      <c r="F54" s="182"/>
      <c r="G54" s="182"/>
      <c r="H54" s="182"/>
      <c r="I54" s="182"/>
      <c r="J54" s="182"/>
    </row>
    <row r="55" spans="2:10" s="34" customFormat="1" ht="21" x14ac:dyDescent="0.45">
      <c r="B55" s="374" t="s">
        <v>181</v>
      </c>
      <c r="C55" s="374"/>
      <c r="D55" s="374"/>
      <c r="E55" s="374"/>
      <c r="F55" s="374"/>
      <c r="G55" s="374"/>
      <c r="H55" s="374"/>
      <c r="I55" s="374"/>
      <c r="J55" s="374"/>
    </row>
    <row r="56" spans="2:10" s="35" customFormat="1" ht="18.75" x14ac:dyDescent="0.3">
      <c r="B56" s="376" t="s">
        <v>179</v>
      </c>
      <c r="C56" s="376"/>
      <c r="D56" s="376"/>
      <c r="E56" s="376"/>
      <c r="F56" s="376"/>
      <c r="G56" s="376"/>
      <c r="H56" s="376"/>
      <c r="I56" s="376"/>
      <c r="J56" s="376"/>
    </row>
    <row r="57" spans="2:10" x14ac:dyDescent="0.25">
      <c r="B57" s="182"/>
      <c r="C57" s="182"/>
      <c r="D57" s="182"/>
      <c r="E57" s="182"/>
      <c r="F57" s="182"/>
      <c r="G57" s="182"/>
      <c r="H57" s="182"/>
      <c r="I57" s="182"/>
      <c r="J57" s="182"/>
    </row>
    <row r="58" spans="2:10" ht="21" thickBot="1" x14ac:dyDescent="0.3">
      <c r="B58" s="8" t="s">
        <v>28</v>
      </c>
      <c r="C58" s="2"/>
      <c r="D58" s="2"/>
      <c r="E58" s="351" t="s">
        <v>282</v>
      </c>
      <c r="F58" s="351"/>
      <c r="G58" s="351"/>
      <c r="H58" s="2"/>
      <c r="I58" s="6"/>
      <c r="J58" s="7" t="s">
        <v>29</v>
      </c>
    </row>
    <row r="59" spans="2:10" ht="31.5" x14ac:dyDescent="0.25">
      <c r="B59" s="369" t="s">
        <v>4</v>
      </c>
      <c r="C59" s="76" t="s">
        <v>5</v>
      </c>
      <c r="D59" s="76" t="s">
        <v>6</v>
      </c>
      <c r="E59" s="76" t="s">
        <v>7</v>
      </c>
      <c r="F59" s="76" t="s">
        <v>8</v>
      </c>
      <c r="G59" s="76" t="s">
        <v>9</v>
      </c>
      <c r="H59" s="76" t="s">
        <v>10</v>
      </c>
      <c r="I59" s="78" t="s">
        <v>11</v>
      </c>
      <c r="J59" s="370" t="s">
        <v>12</v>
      </c>
    </row>
    <row r="60" spans="2:10" ht="14.25" customHeight="1" x14ac:dyDescent="0.25">
      <c r="B60" s="369"/>
      <c r="C60" s="77" t="s">
        <v>13</v>
      </c>
      <c r="D60" s="77" t="s">
        <v>14</v>
      </c>
      <c r="E60" s="77" t="s">
        <v>15</v>
      </c>
      <c r="F60" s="77" t="s">
        <v>16</v>
      </c>
      <c r="G60" s="77" t="s">
        <v>17</v>
      </c>
      <c r="H60" s="77" t="s">
        <v>18</v>
      </c>
      <c r="I60" s="79" t="s">
        <v>19</v>
      </c>
      <c r="J60" s="370"/>
    </row>
    <row r="61" spans="2:10" ht="14.25" customHeight="1" x14ac:dyDescent="0.25">
      <c r="B61" s="57">
        <v>2011</v>
      </c>
      <c r="C61" s="53"/>
      <c r="D61" s="53"/>
      <c r="E61" s="53"/>
      <c r="F61" s="53"/>
      <c r="G61" s="53"/>
      <c r="H61" s="53"/>
      <c r="I61" s="53"/>
      <c r="J61" s="101">
        <v>2011</v>
      </c>
    </row>
    <row r="62" spans="2:10" x14ac:dyDescent="0.25">
      <c r="B62" s="42" t="s">
        <v>20</v>
      </c>
      <c r="C62" s="8" t="s">
        <v>21</v>
      </c>
      <c r="D62" s="20">
        <v>145031</v>
      </c>
      <c r="E62" s="20">
        <v>1611722</v>
      </c>
      <c r="F62" s="31" t="s">
        <v>21</v>
      </c>
      <c r="G62" s="20">
        <v>158188</v>
      </c>
      <c r="H62" s="20">
        <v>605865</v>
      </c>
      <c r="I62" s="8" t="s">
        <v>21</v>
      </c>
      <c r="J62" s="186" t="s">
        <v>22</v>
      </c>
    </row>
    <row r="63" spans="2:10" x14ac:dyDescent="0.25">
      <c r="B63" s="161" t="s">
        <v>306</v>
      </c>
      <c r="C63" s="8" t="s">
        <v>21</v>
      </c>
      <c r="D63" s="20">
        <v>67851</v>
      </c>
      <c r="E63" s="20">
        <v>907199</v>
      </c>
      <c r="F63" s="31" t="s">
        <v>21</v>
      </c>
      <c r="G63" s="20">
        <v>27317</v>
      </c>
      <c r="H63" s="20">
        <v>150214</v>
      </c>
      <c r="I63" s="8" t="s">
        <v>21</v>
      </c>
      <c r="J63" s="186" t="s">
        <v>24</v>
      </c>
    </row>
    <row r="64" spans="2:10" x14ac:dyDescent="0.25">
      <c r="B64" s="161" t="s">
        <v>307</v>
      </c>
      <c r="C64" s="8" t="s">
        <v>21</v>
      </c>
      <c r="D64" s="20">
        <v>77180</v>
      </c>
      <c r="E64" s="20">
        <v>704523</v>
      </c>
      <c r="F64" s="31" t="s">
        <v>21</v>
      </c>
      <c r="G64" s="20">
        <v>130871</v>
      </c>
      <c r="H64" s="20">
        <v>455651</v>
      </c>
      <c r="I64" s="8" t="s">
        <v>21</v>
      </c>
      <c r="J64" s="186" t="s">
        <v>26</v>
      </c>
    </row>
    <row r="65" spans="2:10" x14ac:dyDescent="0.25">
      <c r="B65" s="57">
        <v>2012</v>
      </c>
      <c r="C65" s="53"/>
      <c r="D65" s="53"/>
      <c r="E65" s="53"/>
      <c r="F65" s="53"/>
      <c r="G65" s="53"/>
      <c r="H65" s="53"/>
      <c r="I65" s="53"/>
      <c r="J65" s="101">
        <v>2012</v>
      </c>
    </row>
    <row r="66" spans="2:10" x14ac:dyDescent="0.25">
      <c r="B66" s="42" t="s">
        <v>20</v>
      </c>
      <c r="C66" s="8" t="s">
        <v>21</v>
      </c>
      <c r="D66" s="20">
        <v>141374</v>
      </c>
      <c r="E66" s="20">
        <v>1688820</v>
      </c>
      <c r="F66" s="31" t="s">
        <v>21</v>
      </c>
      <c r="G66" s="20">
        <v>172249</v>
      </c>
      <c r="H66" s="20">
        <v>605865</v>
      </c>
      <c r="I66" s="8" t="s">
        <v>21</v>
      </c>
      <c r="J66" s="186" t="s">
        <v>22</v>
      </c>
    </row>
    <row r="67" spans="2:10" x14ac:dyDescent="0.25">
      <c r="B67" s="161" t="s">
        <v>306</v>
      </c>
      <c r="C67" s="8" t="s">
        <v>21</v>
      </c>
      <c r="D67" s="20">
        <v>65239</v>
      </c>
      <c r="E67" s="20">
        <v>1005460</v>
      </c>
      <c r="F67" s="31" t="s">
        <v>21</v>
      </c>
      <c r="G67" s="20">
        <v>28831</v>
      </c>
      <c r="H67" s="20">
        <v>150214</v>
      </c>
      <c r="I67" s="8" t="s">
        <v>21</v>
      </c>
      <c r="J67" s="186" t="s">
        <v>24</v>
      </c>
    </row>
    <row r="68" spans="2:10" x14ac:dyDescent="0.25">
      <c r="B68" s="161" t="s">
        <v>307</v>
      </c>
      <c r="C68" s="8" t="s">
        <v>21</v>
      </c>
      <c r="D68" s="20">
        <v>76135</v>
      </c>
      <c r="E68" s="20">
        <v>683360</v>
      </c>
      <c r="F68" s="31" t="s">
        <v>21</v>
      </c>
      <c r="G68" s="20">
        <v>143418</v>
      </c>
      <c r="H68" s="20">
        <v>455651</v>
      </c>
      <c r="I68" s="8" t="s">
        <v>21</v>
      </c>
      <c r="J68" s="186" t="s">
        <v>26</v>
      </c>
    </row>
    <row r="69" spans="2:10" x14ac:dyDescent="0.25">
      <c r="B69" s="57">
        <v>2013</v>
      </c>
      <c r="C69" s="53"/>
      <c r="D69" s="53"/>
      <c r="E69" s="53"/>
      <c r="F69" s="53"/>
      <c r="G69" s="53"/>
      <c r="H69" s="53"/>
      <c r="I69" s="53"/>
      <c r="J69" s="101">
        <v>2013</v>
      </c>
    </row>
    <row r="70" spans="2:10" x14ac:dyDescent="0.25">
      <c r="B70" s="42" t="s">
        <v>20</v>
      </c>
      <c r="C70" s="8" t="s">
        <v>21</v>
      </c>
      <c r="D70" s="20">
        <v>148191</v>
      </c>
      <c r="E70" s="20">
        <v>1762164</v>
      </c>
      <c r="F70" s="31" t="s">
        <v>21</v>
      </c>
      <c r="G70" s="20">
        <v>196357</v>
      </c>
      <c r="H70" s="20">
        <v>605865</v>
      </c>
      <c r="I70" s="8" t="s">
        <v>21</v>
      </c>
      <c r="J70" s="186" t="s">
        <v>22</v>
      </c>
    </row>
    <row r="71" spans="2:10" x14ac:dyDescent="0.25">
      <c r="B71" s="161" t="s">
        <v>306</v>
      </c>
      <c r="C71" s="8" t="s">
        <v>21</v>
      </c>
      <c r="D71" s="20">
        <v>66214</v>
      </c>
      <c r="E71" s="20">
        <v>1088636</v>
      </c>
      <c r="F71" s="31" t="s">
        <v>21</v>
      </c>
      <c r="G71" s="20">
        <v>31285</v>
      </c>
      <c r="H71" s="20">
        <v>150214</v>
      </c>
      <c r="I71" s="8" t="s">
        <v>21</v>
      </c>
      <c r="J71" s="186" t="s">
        <v>24</v>
      </c>
    </row>
    <row r="72" spans="2:10" x14ac:dyDescent="0.25">
      <c r="B72" s="161" t="s">
        <v>307</v>
      </c>
      <c r="C72" s="8" t="s">
        <v>21</v>
      </c>
      <c r="D72" s="20">
        <v>81977</v>
      </c>
      <c r="E72" s="20">
        <v>673528</v>
      </c>
      <c r="F72" s="31" t="s">
        <v>21</v>
      </c>
      <c r="G72" s="20">
        <v>165072</v>
      </c>
      <c r="H72" s="20">
        <v>455651</v>
      </c>
      <c r="I72" s="8" t="s">
        <v>21</v>
      </c>
      <c r="J72" s="186" t="s">
        <v>26</v>
      </c>
    </row>
    <row r="73" spans="2:10" x14ac:dyDescent="0.25">
      <c r="B73" s="57">
        <v>2014</v>
      </c>
      <c r="C73" s="53"/>
      <c r="D73" s="53"/>
      <c r="E73" s="53"/>
      <c r="F73" s="53"/>
      <c r="G73" s="53"/>
      <c r="H73" s="53"/>
      <c r="I73" s="53"/>
      <c r="J73" s="101">
        <v>2014</v>
      </c>
    </row>
    <row r="74" spans="2:10" x14ac:dyDescent="0.25">
      <c r="B74" s="42" t="s">
        <v>20</v>
      </c>
      <c r="C74" s="8" t="s">
        <v>21</v>
      </c>
      <c r="D74" s="20">
        <v>162522</v>
      </c>
      <c r="E74" s="20">
        <v>1849512</v>
      </c>
      <c r="F74" s="31" t="s">
        <v>21</v>
      </c>
      <c r="G74" s="20">
        <v>206758</v>
      </c>
      <c r="H74" s="20">
        <v>653892</v>
      </c>
      <c r="I74" s="8" t="s">
        <v>21</v>
      </c>
      <c r="J74" s="186" t="s">
        <v>22</v>
      </c>
    </row>
    <row r="75" spans="2:10" x14ac:dyDescent="0.25">
      <c r="B75" s="161" t="s">
        <v>306</v>
      </c>
      <c r="C75" s="8" t="s">
        <v>21</v>
      </c>
      <c r="D75" s="20">
        <v>68269</v>
      </c>
      <c r="E75" s="20">
        <v>1198142</v>
      </c>
      <c r="F75" s="31" t="s">
        <v>21</v>
      </c>
      <c r="G75" s="20">
        <v>31851</v>
      </c>
      <c r="H75" s="20">
        <v>144159</v>
      </c>
      <c r="I75" s="8" t="s">
        <v>21</v>
      </c>
      <c r="J75" s="186" t="s">
        <v>24</v>
      </c>
    </row>
    <row r="76" spans="2:10" x14ac:dyDescent="0.25">
      <c r="B76" s="161" t="s">
        <v>307</v>
      </c>
      <c r="C76" s="8" t="s">
        <v>21</v>
      </c>
      <c r="D76" s="20">
        <v>94253</v>
      </c>
      <c r="E76" s="20">
        <v>651370</v>
      </c>
      <c r="F76" s="31" t="s">
        <v>21</v>
      </c>
      <c r="G76" s="20">
        <v>174907</v>
      </c>
      <c r="H76" s="20">
        <v>509733</v>
      </c>
      <c r="I76" s="8" t="s">
        <v>21</v>
      </c>
      <c r="J76" s="186" t="s">
        <v>26</v>
      </c>
    </row>
    <row r="77" spans="2:10" ht="15.75" x14ac:dyDescent="0.25">
      <c r="B77" s="56">
        <v>2015</v>
      </c>
      <c r="C77" s="53"/>
      <c r="D77" s="53"/>
      <c r="E77" s="53"/>
      <c r="F77" s="53"/>
      <c r="G77" s="53"/>
      <c r="H77" s="53"/>
      <c r="I77" s="53"/>
      <c r="J77" s="86">
        <v>2015</v>
      </c>
    </row>
    <row r="78" spans="2:10" x14ac:dyDescent="0.25">
      <c r="B78" s="42" t="s">
        <v>20</v>
      </c>
      <c r="C78" s="8" t="s">
        <v>21</v>
      </c>
      <c r="D78" s="164">
        <v>167375</v>
      </c>
      <c r="E78" s="95">
        <v>2021438</v>
      </c>
      <c r="F78" s="31" t="s">
        <v>21</v>
      </c>
      <c r="G78" s="95">
        <v>262866</v>
      </c>
      <c r="H78" s="95">
        <v>685333</v>
      </c>
      <c r="I78" s="8" t="s">
        <v>21</v>
      </c>
      <c r="J78" s="186" t="s">
        <v>22</v>
      </c>
    </row>
    <row r="79" spans="2:10" x14ac:dyDescent="0.25">
      <c r="B79" s="161" t="s">
        <v>306</v>
      </c>
      <c r="C79" s="8" t="s">
        <v>21</v>
      </c>
      <c r="D79" s="164">
        <v>70091</v>
      </c>
      <c r="E79" s="20">
        <v>1232793</v>
      </c>
      <c r="F79" s="31" t="s">
        <v>21</v>
      </c>
      <c r="G79" s="20">
        <v>34852</v>
      </c>
      <c r="H79" s="20">
        <v>158954</v>
      </c>
      <c r="I79" s="8" t="s">
        <v>21</v>
      </c>
      <c r="J79" s="186" t="s">
        <v>24</v>
      </c>
    </row>
    <row r="80" spans="2:10" ht="15.75" thickBot="1" x14ac:dyDescent="0.3">
      <c r="B80" s="168" t="s">
        <v>307</v>
      </c>
      <c r="C80" s="116" t="s">
        <v>21</v>
      </c>
      <c r="D80" s="115">
        <v>97284</v>
      </c>
      <c r="E80" s="115">
        <f>+E78-E79</f>
        <v>788645</v>
      </c>
      <c r="F80" s="148" t="s">
        <v>21</v>
      </c>
      <c r="G80" s="115">
        <v>228014</v>
      </c>
      <c r="H80" s="115">
        <v>526379</v>
      </c>
      <c r="I80" s="116" t="s">
        <v>21</v>
      </c>
      <c r="J80" s="80" t="s">
        <v>26</v>
      </c>
    </row>
    <row r="81" spans="2:10" x14ac:dyDescent="0.25">
      <c r="B81" s="182"/>
      <c r="C81" s="182"/>
      <c r="D81" s="182"/>
      <c r="E81" s="182"/>
      <c r="F81" s="182"/>
      <c r="G81" s="182"/>
      <c r="H81" s="182"/>
      <c r="I81" s="182"/>
      <c r="J81" s="182"/>
    </row>
  </sheetData>
  <mergeCells count="15">
    <mergeCell ref="B59:B60"/>
    <mergeCell ref="J59:J60"/>
    <mergeCell ref="E31:G31"/>
    <mergeCell ref="E58:G58"/>
    <mergeCell ref="B56:J56"/>
    <mergeCell ref="B1:J1"/>
    <mergeCell ref="B2:J2"/>
    <mergeCell ref="B28:J28"/>
    <mergeCell ref="B29:J29"/>
    <mergeCell ref="B55:J55"/>
    <mergeCell ref="B5:B6"/>
    <mergeCell ref="J5:J6"/>
    <mergeCell ref="B32:B33"/>
    <mergeCell ref="J32:J33"/>
    <mergeCell ref="E4:G4"/>
  </mergeCells>
  <printOptions horizontalCentered="1"/>
  <pageMargins left="0.7" right="0.7" top="0.75" bottom="0.75" header="0.3" footer="0.3"/>
  <pageSetup paperSize="9" orientation="landscape" horizontalDpi="300" verticalDpi="300" r:id="rId1"/>
  <rowBreaks count="3" manualBreakCount="3">
    <brk id="27" min="1" max="9" man="1"/>
    <brk id="54" min="1" max="9" man="1"/>
    <brk id="81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1"/>
  <sheetViews>
    <sheetView showGridLines="0" rightToLeft="1" view="pageBreakPreview" zoomScale="110" zoomScaleNormal="100" zoomScaleSheetLayoutView="110" workbookViewId="0">
      <selection activeCell="L34" sqref="L34"/>
    </sheetView>
  </sheetViews>
  <sheetFormatPr defaultRowHeight="15" x14ac:dyDescent="0.25"/>
  <cols>
    <col min="1" max="1" width="2.7109375" customWidth="1"/>
    <col min="2" max="2" width="16.42578125" customWidth="1"/>
    <col min="3" max="3" width="10.5703125" customWidth="1"/>
    <col min="4" max="8" width="12.42578125" customWidth="1"/>
    <col min="9" max="9" width="14.28515625" customWidth="1"/>
    <col min="10" max="10" width="16.42578125" customWidth="1"/>
  </cols>
  <sheetData>
    <row r="1" spans="2:10" s="34" customFormat="1" ht="21" x14ac:dyDescent="0.45">
      <c r="B1" s="365" t="s">
        <v>182</v>
      </c>
      <c r="C1" s="365"/>
      <c r="D1" s="365"/>
      <c r="E1" s="365"/>
      <c r="F1" s="365"/>
      <c r="G1" s="365"/>
      <c r="H1" s="365"/>
      <c r="I1" s="365"/>
      <c r="J1" s="365"/>
    </row>
    <row r="2" spans="2:10" s="35" customFormat="1" ht="18.75" x14ac:dyDescent="0.3">
      <c r="B2" s="368" t="s">
        <v>183</v>
      </c>
      <c r="C2" s="368"/>
      <c r="D2" s="368"/>
      <c r="E2" s="368"/>
      <c r="F2" s="368"/>
      <c r="G2" s="368"/>
      <c r="H2" s="368"/>
      <c r="I2" s="368"/>
      <c r="J2" s="368"/>
    </row>
    <row r="3" spans="2:10" x14ac:dyDescent="0.25">
      <c r="B3" s="118"/>
      <c r="C3" s="118"/>
      <c r="D3" s="118"/>
      <c r="E3" s="118"/>
      <c r="F3" s="118"/>
      <c r="G3" s="118"/>
      <c r="H3" s="118"/>
      <c r="I3" s="118"/>
      <c r="J3" s="118"/>
    </row>
    <row r="4" spans="2:10" ht="21" thickBot="1" x14ac:dyDescent="0.3">
      <c r="B4" s="8" t="s">
        <v>28</v>
      </c>
      <c r="C4" s="2"/>
      <c r="D4" s="2"/>
      <c r="E4" s="351" t="s">
        <v>278</v>
      </c>
      <c r="F4" s="351"/>
      <c r="G4" s="351"/>
      <c r="H4" s="2"/>
      <c r="I4" s="6"/>
      <c r="J4" s="7" t="s">
        <v>29</v>
      </c>
    </row>
    <row r="5" spans="2:10" ht="31.5" x14ac:dyDescent="0.25">
      <c r="B5" s="369" t="s">
        <v>4</v>
      </c>
      <c r="C5" s="76" t="s">
        <v>5</v>
      </c>
      <c r="D5" s="76" t="s">
        <v>6</v>
      </c>
      <c r="E5" s="76" t="s">
        <v>7</v>
      </c>
      <c r="F5" s="76" t="s">
        <v>8</v>
      </c>
      <c r="G5" s="76" t="s">
        <v>9</v>
      </c>
      <c r="H5" s="76" t="s">
        <v>10</v>
      </c>
      <c r="I5" s="78" t="s">
        <v>11</v>
      </c>
      <c r="J5" s="370" t="s">
        <v>12</v>
      </c>
    </row>
    <row r="6" spans="2:10" ht="15.75" x14ac:dyDescent="0.25">
      <c r="B6" s="369"/>
      <c r="C6" s="77" t="s">
        <v>13</v>
      </c>
      <c r="D6" s="77" t="s">
        <v>14</v>
      </c>
      <c r="E6" s="77" t="s">
        <v>15</v>
      </c>
      <c r="F6" s="77" t="s">
        <v>16</v>
      </c>
      <c r="G6" s="77" t="s">
        <v>17</v>
      </c>
      <c r="H6" s="77" t="s">
        <v>18</v>
      </c>
      <c r="I6" s="79" t="s">
        <v>19</v>
      </c>
      <c r="J6" s="370"/>
    </row>
    <row r="7" spans="2:10" x14ac:dyDescent="0.25">
      <c r="B7" s="57">
        <v>2011</v>
      </c>
      <c r="C7" s="53"/>
      <c r="D7" s="53"/>
      <c r="E7" s="53"/>
      <c r="F7" s="53"/>
      <c r="G7" s="53"/>
      <c r="H7" s="53"/>
      <c r="I7" s="53"/>
      <c r="J7" s="101">
        <v>2011</v>
      </c>
    </row>
    <row r="8" spans="2:10" x14ac:dyDescent="0.25">
      <c r="B8" s="42" t="s">
        <v>20</v>
      </c>
      <c r="C8" s="8" t="s">
        <v>21</v>
      </c>
      <c r="D8" s="20">
        <v>671597</v>
      </c>
      <c r="E8" s="20">
        <v>9935534</v>
      </c>
      <c r="F8" s="20">
        <v>1473471</v>
      </c>
      <c r="G8" s="20">
        <v>1270245</v>
      </c>
      <c r="H8" s="20">
        <v>1735285</v>
      </c>
      <c r="I8" s="8" t="s">
        <v>21</v>
      </c>
      <c r="J8" s="186" t="s">
        <v>22</v>
      </c>
    </row>
    <row r="9" spans="2:10" x14ac:dyDescent="0.25">
      <c r="B9" s="42" t="s">
        <v>23</v>
      </c>
      <c r="C9" s="8" t="s">
        <v>21</v>
      </c>
      <c r="D9" s="20">
        <v>191500</v>
      </c>
      <c r="E9" s="20">
        <v>4143071</v>
      </c>
      <c r="F9" s="20">
        <v>333699</v>
      </c>
      <c r="G9" s="20">
        <v>74373</v>
      </c>
      <c r="H9" s="20">
        <v>325602</v>
      </c>
      <c r="I9" s="8" t="s">
        <v>21</v>
      </c>
      <c r="J9" s="186" t="s">
        <v>24</v>
      </c>
    </row>
    <row r="10" spans="2:10" x14ac:dyDescent="0.25">
      <c r="B10" s="42" t="s">
        <v>25</v>
      </c>
      <c r="C10" s="8" t="s">
        <v>21</v>
      </c>
      <c r="D10" s="20">
        <v>480097</v>
      </c>
      <c r="E10" s="20">
        <v>5792463</v>
      </c>
      <c r="F10" s="20">
        <v>1139772</v>
      </c>
      <c r="G10" s="20">
        <v>1195872</v>
      </c>
      <c r="H10" s="20">
        <v>1409683</v>
      </c>
      <c r="I10" s="8" t="s">
        <v>21</v>
      </c>
      <c r="J10" s="186" t="s">
        <v>26</v>
      </c>
    </row>
    <row r="11" spans="2:10" x14ac:dyDescent="0.25">
      <c r="B11" s="57">
        <v>2012</v>
      </c>
      <c r="C11" s="53"/>
      <c r="D11" s="53"/>
      <c r="E11" s="53"/>
      <c r="F11" s="53"/>
      <c r="G11" s="53"/>
      <c r="H11" s="53"/>
      <c r="I11" s="53"/>
      <c r="J11" s="101">
        <v>2012</v>
      </c>
    </row>
    <row r="12" spans="2:10" x14ac:dyDescent="0.25">
      <c r="B12" s="42" t="s">
        <v>20</v>
      </c>
      <c r="C12" s="8" t="s">
        <v>21</v>
      </c>
      <c r="D12" s="20">
        <v>689961</v>
      </c>
      <c r="E12" s="20">
        <v>10390324</v>
      </c>
      <c r="F12" s="20">
        <v>1682574</v>
      </c>
      <c r="G12" s="20">
        <v>1340582</v>
      </c>
      <c r="H12" s="20">
        <v>1735285</v>
      </c>
      <c r="I12" s="8" t="s">
        <v>21</v>
      </c>
      <c r="J12" s="186" t="s">
        <v>22</v>
      </c>
    </row>
    <row r="13" spans="2:10" x14ac:dyDescent="0.25">
      <c r="B13" s="42" t="s">
        <v>23</v>
      </c>
      <c r="C13" s="8" t="s">
        <v>21</v>
      </c>
      <c r="D13" s="20">
        <v>192119</v>
      </c>
      <c r="E13" s="20">
        <v>4397371</v>
      </c>
      <c r="F13" s="20">
        <v>338870</v>
      </c>
      <c r="G13" s="20">
        <v>82601</v>
      </c>
      <c r="H13" s="20">
        <v>325602</v>
      </c>
      <c r="I13" s="8" t="s">
        <v>21</v>
      </c>
      <c r="J13" s="186" t="s">
        <v>24</v>
      </c>
    </row>
    <row r="14" spans="2:10" x14ac:dyDescent="0.25">
      <c r="B14" s="42" t="s">
        <v>25</v>
      </c>
      <c r="C14" s="8" t="s">
        <v>21</v>
      </c>
      <c r="D14" s="20">
        <v>497842</v>
      </c>
      <c r="E14" s="20">
        <v>5992953</v>
      </c>
      <c r="F14" s="20">
        <v>1343704</v>
      </c>
      <c r="G14" s="20">
        <v>1257981</v>
      </c>
      <c r="H14" s="20">
        <v>1409683</v>
      </c>
      <c r="I14" s="8" t="s">
        <v>21</v>
      </c>
      <c r="J14" s="186" t="s">
        <v>26</v>
      </c>
    </row>
    <row r="15" spans="2:10" x14ac:dyDescent="0.25">
      <c r="B15" s="57">
        <v>2013</v>
      </c>
      <c r="C15" s="53"/>
      <c r="D15" s="53"/>
      <c r="E15" s="53"/>
      <c r="F15" s="53"/>
      <c r="G15" s="53"/>
      <c r="H15" s="53"/>
      <c r="I15" s="53"/>
      <c r="J15" s="101">
        <v>2013</v>
      </c>
    </row>
    <row r="16" spans="2:10" x14ac:dyDescent="0.25">
      <c r="B16" s="42" t="s">
        <v>20</v>
      </c>
      <c r="C16" s="8" t="s">
        <v>21</v>
      </c>
      <c r="D16" s="20">
        <v>718924</v>
      </c>
      <c r="E16" s="20">
        <v>10729123</v>
      </c>
      <c r="F16" s="20">
        <v>1864125</v>
      </c>
      <c r="G16" s="20">
        <v>1539140</v>
      </c>
      <c r="H16" s="20">
        <v>1735285</v>
      </c>
      <c r="I16" s="8" t="s">
        <v>21</v>
      </c>
      <c r="J16" s="186" t="s">
        <v>22</v>
      </c>
    </row>
    <row r="17" spans="2:11" x14ac:dyDescent="0.25">
      <c r="B17" s="42" t="s">
        <v>23</v>
      </c>
      <c r="C17" s="8" t="s">
        <v>21</v>
      </c>
      <c r="D17" s="20">
        <v>193496</v>
      </c>
      <c r="E17" s="20">
        <v>4717127</v>
      </c>
      <c r="F17" s="20">
        <v>362597</v>
      </c>
      <c r="G17" s="20">
        <v>91133</v>
      </c>
      <c r="H17" s="20">
        <v>325602</v>
      </c>
      <c r="I17" s="8" t="s">
        <v>21</v>
      </c>
      <c r="J17" s="186" t="s">
        <v>24</v>
      </c>
    </row>
    <row r="18" spans="2:11" x14ac:dyDescent="0.25">
      <c r="B18" s="42" t="s">
        <v>25</v>
      </c>
      <c r="C18" s="8" t="s">
        <v>21</v>
      </c>
      <c r="D18" s="20">
        <v>525428</v>
      </c>
      <c r="E18" s="20">
        <v>6011996</v>
      </c>
      <c r="F18" s="20">
        <v>1501528</v>
      </c>
      <c r="G18" s="20">
        <v>1448007</v>
      </c>
      <c r="H18" s="20">
        <v>1409683</v>
      </c>
      <c r="I18" s="8" t="s">
        <v>21</v>
      </c>
      <c r="J18" s="186" t="s">
        <v>26</v>
      </c>
    </row>
    <row r="19" spans="2:11" x14ac:dyDescent="0.25">
      <c r="B19" s="57">
        <v>2014</v>
      </c>
      <c r="C19" s="53"/>
      <c r="D19" s="53"/>
      <c r="E19" s="53"/>
      <c r="F19" s="53"/>
      <c r="G19" s="53"/>
      <c r="H19" s="53"/>
      <c r="I19" s="53"/>
      <c r="J19" s="101">
        <v>2014</v>
      </c>
    </row>
    <row r="20" spans="2:11" x14ac:dyDescent="0.25">
      <c r="B20" s="42" t="s">
        <v>20</v>
      </c>
      <c r="C20" s="8" t="s">
        <v>21</v>
      </c>
      <c r="D20" s="20">
        <v>734701</v>
      </c>
      <c r="E20" s="20">
        <v>11067673</v>
      </c>
      <c r="F20" s="20">
        <v>1940883</v>
      </c>
      <c r="G20" s="20">
        <v>1686671</v>
      </c>
      <c r="H20" s="20">
        <v>1974450</v>
      </c>
      <c r="I20" s="8" t="s">
        <v>21</v>
      </c>
      <c r="J20" s="186" t="s">
        <v>22</v>
      </c>
    </row>
    <row r="21" spans="2:11" x14ac:dyDescent="0.25">
      <c r="B21" s="42" t="s">
        <v>23</v>
      </c>
      <c r="C21" s="8" t="s">
        <v>21</v>
      </c>
      <c r="D21" s="20">
        <v>200346</v>
      </c>
      <c r="E21" s="20">
        <v>4926184</v>
      </c>
      <c r="F21" s="20">
        <v>394429</v>
      </c>
      <c r="G21" s="20">
        <v>93484</v>
      </c>
      <c r="H21" s="20">
        <v>325074</v>
      </c>
      <c r="I21" s="8" t="s">
        <v>21</v>
      </c>
      <c r="J21" s="186" t="s">
        <v>24</v>
      </c>
    </row>
    <row r="22" spans="2:11" x14ac:dyDescent="0.25">
      <c r="B22" s="42" t="s">
        <v>25</v>
      </c>
      <c r="C22" s="8" t="s">
        <v>21</v>
      </c>
      <c r="D22" s="20">
        <v>534355</v>
      </c>
      <c r="E22" s="20">
        <v>6141489</v>
      </c>
      <c r="F22" s="20">
        <v>1546454</v>
      </c>
      <c r="G22" s="20">
        <v>1593187</v>
      </c>
      <c r="H22" s="20">
        <v>1649376</v>
      </c>
      <c r="I22" s="8" t="s">
        <v>21</v>
      </c>
      <c r="J22" s="186" t="s">
        <v>26</v>
      </c>
    </row>
    <row r="23" spans="2:11" ht="15.75" x14ac:dyDescent="0.25">
      <c r="B23" s="56">
        <v>2015</v>
      </c>
      <c r="C23" s="53"/>
      <c r="D23" s="53"/>
      <c r="E23" s="53"/>
      <c r="F23" s="53"/>
      <c r="G23" s="53"/>
      <c r="H23" s="53"/>
      <c r="I23" s="53"/>
      <c r="J23" s="86">
        <v>2015</v>
      </c>
    </row>
    <row r="24" spans="2:11" x14ac:dyDescent="0.25">
      <c r="B24" s="42" t="s">
        <v>20</v>
      </c>
      <c r="C24" s="8" t="s">
        <v>21</v>
      </c>
      <c r="D24" s="20">
        <v>769619</v>
      </c>
      <c r="E24" s="20">
        <v>11484656</v>
      </c>
      <c r="F24" s="20">
        <v>2101256</v>
      </c>
      <c r="G24" s="20">
        <v>1953438</v>
      </c>
      <c r="H24" s="20">
        <v>2422059</v>
      </c>
      <c r="I24" s="8" t="s">
        <v>21</v>
      </c>
      <c r="J24" s="186" t="s">
        <v>22</v>
      </c>
    </row>
    <row r="25" spans="2:11" x14ac:dyDescent="0.25">
      <c r="B25" s="42" t="s">
        <v>23</v>
      </c>
      <c r="C25" s="8" t="s">
        <v>21</v>
      </c>
      <c r="D25" s="20">
        <v>204112</v>
      </c>
      <c r="E25" s="20">
        <v>4976105</v>
      </c>
      <c r="F25" s="20">
        <v>403585</v>
      </c>
      <c r="G25" s="20">
        <v>98423</v>
      </c>
      <c r="H25" s="20">
        <v>348380</v>
      </c>
      <c r="I25" s="8" t="s">
        <v>21</v>
      </c>
      <c r="J25" s="186" t="s">
        <v>24</v>
      </c>
    </row>
    <row r="26" spans="2:11" ht="15.75" thickBot="1" x14ac:dyDescent="0.3">
      <c r="B26" s="74" t="s">
        <v>25</v>
      </c>
      <c r="C26" s="116" t="s">
        <v>21</v>
      </c>
      <c r="D26" s="20">
        <v>565507</v>
      </c>
      <c r="E26" s="20">
        <f>+E24-E25</f>
        <v>6508551</v>
      </c>
      <c r="F26" s="20">
        <v>1697671</v>
      </c>
      <c r="G26" s="20">
        <v>1855015</v>
      </c>
      <c r="H26" s="20">
        <v>2073679</v>
      </c>
      <c r="I26" s="116" t="s">
        <v>21</v>
      </c>
      <c r="J26" s="80" t="s">
        <v>26</v>
      </c>
    </row>
    <row r="27" spans="2:11" x14ac:dyDescent="0.25">
      <c r="B27" s="109"/>
      <c r="C27" s="109"/>
      <c r="D27" s="110"/>
      <c r="E27" s="110"/>
      <c r="F27" s="109"/>
      <c r="G27" s="110"/>
      <c r="H27" s="109"/>
      <c r="I27" s="109"/>
      <c r="J27" s="111"/>
    </row>
    <row r="28" spans="2:11" ht="27" customHeight="1" x14ac:dyDescent="0.25">
      <c r="B28" s="374" t="s">
        <v>184</v>
      </c>
      <c r="C28" s="374"/>
      <c r="D28" s="374"/>
      <c r="E28" s="374"/>
      <c r="F28" s="374"/>
      <c r="G28" s="374"/>
      <c r="H28" s="374"/>
      <c r="I28" s="374"/>
      <c r="J28" s="374"/>
    </row>
    <row r="29" spans="2:11" s="35" customFormat="1" ht="30" customHeight="1" x14ac:dyDescent="0.3">
      <c r="B29" s="373" t="s">
        <v>185</v>
      </c>
      <c r="C29" s="373"/>
      <c r="D29" s="373"/>
      <c r="E29" s="373"/>
      <c r="F29" s="373"/>
      <c r="G29" s="373"/>
      <c r="H29" s="373"/>
      <c r="I29" s="373"/>
      <c r="J29" s="373"/>
    </row>
    <row r="30" spans="2:11" x14ac:dyDescent="0.25">
      <c r="B30" s="182"/>
      <c r="C30" s="182"/>
      <c r="D30" s="182"/>
      <c r="E30" s="182"/>
      <c r="F30" s="182"/>
      <c r="G30" s="182"/>
      <c r="H30" s="182"/>
      <c r="I30" s="182"/>
      <c r="J30" s="182"/>
    </row>
    <row r="31" spans="2:11" ht="21" thickBot="1" x14ac:dyDescent="0.3">
      <c r="B31" s="8" t="s">
        <v>28</v>
      </c>
      <c r="C31" s="2"/>
      <c r="D31" s="2"/>
      <c r="E31" s="351" t="s">
        <v>133</v>
      </c>
      <c r="F31" s="351"/>
      <c r="G31" s="351"/>
      <c r="H31" s="2"/>
      <c r="I31" s="6"/>
      <c r="J31" s="7" t="s">
        <v>29</v>
      </c>
    </row>
    <row r="32" spans="2:11" ht="31.5" x14ac:dyDescent="0.25">
      <c r="B32" s="369" t="s">
        <v>4</v>
      </c>
      <c r="C32" s="76" t="s">
        <v>5</v>
      </c>
      <c r="D32" s="76" t="s">
        <v>6</v>
      </c>
      <c r="E32" s="76" t="s">
        <v>7</v>
      </c>
      <c r="F32" s="76" t="s">
        <v>8</v>
      </c>
      <c r="G32" s="76" t="s">
        <v>9</v>
      </c>
      <c r="H32" s="76" t="s">
        <v>10</v>
      </c>
      <c r="I32" s="78" t="s">
        <v>11</v>
      </c>
      <c r="J32" s="370" t="s">
        <v>12</v>
      </c>
      <c r="K32" s="12"/>
    </row>
    <row r="33" spans="2:11" ht="15.75" x14ac:dyDescent="0.25">
      <c r="B33" s="369"/>
      <c r="C33" s="77" t="s">
        <v>13</v>
      </c>
      <c r="D33" s="77" t="s">
        <v>14</v>
      </c>
      <c r="E33" s="77" t="s">
        <v>15</v>
      </c>
      <c r="F33" s="77" t="s">
        <v>16</v>
      </c>
      <c r="G33" s="77" t="s">
        <v>17</v>
      </c>
      <c r="H33" s="77" t="s">
        <v>18</v>
      </c>
      <c r="I33" s="79" t="s">
        <v>19</v>
      </c>
      <c r="J33" s="370"/>
      <c r="K33" s="12"/>
    </row>
    <row r="34" spans="2:11" x14ac:dyDescent="0.25">
      <c r="B34" s="57">
        <v>2011</v>
      </c>
      <c r="C34" s="53"/>
      <c r="D34" s="53"/>
      <c r="E34" s="53"/>
      <c r="F34" s="53"/>
      <c r="G34" s="53"/>
      <c r="H34" s="53"/>
      <c r="I34" s="53"/>
      <c r="J34" s="101">
        <v>2011</v>
      </c>
    </row>
    <row r="35" spans="2:11" x14ac:dyDescent="0.25">
      <c r="B35" s="42" t="s">
        <v>20</v>
      </c>
      <c r="C35" s="8" t="s">
        <v>21</v>
      </c>
      <c r="D35" s="20">
        <v>530428</v>
      </c>
      <c r="E35" s="20">
        <v>8633440</v>
      </c>
      <c r="F35" s="20">
        <v>1257818</v>
      </c>
      <c r="G35" s="20">
        <v>1117311</v>
      </c>
      <c r="H35" s="20">
        <v>1159187</v>
      </c>
      <c r="I35" s="8" t="s">
        <v>21</v>
      </c>
      <c r="J35" s="186" t="s">
        <v>22</v>
      </c>
    </row>
    <row r="36" spans="2:11" x14ac:dyDescent="0.25">
      <c r="B36" s="42" t="s">
        <v>23</v>
      </c>
      <c r="C36" s="8" t="s">
        <v>21</v>
      </c>
      <c r="D36" s="20">
        <v>127511</v>
      </c>
      <c r="E36" s="20">
        <v>3538669</v>
      </c>
      <c r="F36" s="20">
        <v>234517</v>
      </c>
      <c r="G36" s="20">
        <v>49228</v>
      </c>
      <c r="H36" s="20">
        <v>188107</v>
      </c>
      <c r="I36" s="8" t="s">
        <v>21</v>
      </c>
      <c r="J36" s="186" t="s">
        <v>24</v>
      </c>
    </row>
    <row r="37" spans="2:11" ht="25.5" customHeight="1" x14ac:dyDescent="0.25">
      <c r="B37" s="42" t="s">
        <v>25</v>
      </c>
      <c r="C37" s="8" t="s">
        <v>21</v>
      </c>
      <c r="D37" s="20">
        <v>402917</v>
      </c>
      <c r="E37" s="20">
        <v>5094771</v>
      </c>
      <c r="F37" s="20">
        <v>1023301</v>
      </c>
      <c r="G37" s="20">
        <v>1068083</v>
      </c>
      <c r="H37" s="20">
        <v>971080</v>
      </c>
      <c r="I37" s="8" t="s">
        <v>21</v>
      </c>
      <c r="J37" s="186" t="s">
        <v>26</v>
      </c>
    </row>
    <row r="38" spans="2:11" x14ac:dyDescent="0.25">
      <c r="B38" s="57">
        <v>2012</v>
      </c>
      <c r="C38" s="53"/>
      <c r="D38" s="53"/>
      <c r="E38" s="53"/>
      <c r="F38" s="53"/>
      <c r="G38" s="53"/>
      <c r="H38" s="53"/>
      <c r="I38" s="53"/>
      <c r="J38" s="101">
        <v>2012</v>
      </c>
    </row>
    <row r="39" spans="2:11" x14ac:dyDescent="0.25">
      <c r="B39" s="42" t="s">
        <v>20</v>
      </c>
      <c r="C39" s="8" t="s">
        <v>21</v>
      </c>
      <c r="D39" s="20">
        <v>553771</v>
      </c>
      <c r="E39" s="20">
        <v>9060820</v>
      </c>
      <c r="F39" s="20">
        <v>1441594</v>
      </c>
      <c r="G39" s="20">
        <v>1173186</v>
      </c>
      <c r="H39" s="20">
        <v>1159187</v>
      </c>
      <c r="I39" s="8" t="s">
        <v>21</v>
      </c>
      <c r="J39" s="186" t="s">
        <v>22</v>
      </c>
    </row>
    <row r="40" spans="2:11" x14ac:dyDescent="0.25">
      <c r="B40" s="42" t="s">
        <v>23</v>
      </c>
      <c r="C40" s="8" t="s">
        <v>21</v>
      </c>
      <c r="D40" s="20">
        <v>132064</v>
      </c>
      <c r="E40" s="20">
        <v>3750781</v>
      </c>
      <c r="F40" s="20">
        <v>235422</v>
      </c>
      <c r="G40" s="20">
        <v>55609</v>
      </c>
      <c r="H40" s="20">
        <v>188107</v>
      </c>
      <c r="I40" s="8" t="s">
        <v>21</v>
      </c>
      <c r="J40" s="186" t="s">
        <v>24</v>
      </c>
    </row>
    <row r="41" spans="2:11" ht="25.5" customHeight="1" x14ac:dyDescent="0.25">
      <c r="B41" s="42" t="s">
        <v>25</v>
      </c>
      <c r="C41" s="8" t="s">
        <v>21</v>
      </c>
      <c r="D41" s="20">
        <v>421707</v>
      </c>
      <c r="E41" s="20">
        <v>5310039</v>
      </c>
      <c r="F41" s="20">
        <v>1206172</v>
      </c>
      <c r="G41" s="20">
        <v>1117577</v>
      </c>
      <c r="H41" s="20">
        <v>971080</v>
      </c>
      <c r="I41" s="8" t="s">
        <v>21</v>
      </c>
      <c r="J41" s="186" t="s">
        <v>26</v>
      </c>
    </row>
    <row r="42" spans="2:11" x14ac:dyDescent="0.25">
      <c r="B42" s="57">
        <v>2013</v>
      </c>
      <c r="C42" s="53"/>
      <c r="D42" s="53"/>
      <c r="E42" s="53"/>
      <c r="F42" s="53"/>
      <c r="G42" s="53"/>
      <c r="H42" s="53"/>
      <c r="I42" s="53"/>
      <c r="J42" s="101">
        <v>2013</v>
      </c>
    </row>
    <row r="43" spans="2:11" x14ac:dyDescent="0.25">
      <c r="B43" s="42" t="s">
        <v>20</v>
      </c>
      <c r="C43" s="8" t="s">
        <v>21</v>
      </c>
      <c r="D43" s="20">
        <v>577847</v>
      </c>
      <c r="E43" s="20">
        <v>9332307</v>
      </c>
      <c r="F43" s="20">
        <v>1590703</v>
      </c>
      <c r="G43" s="20">
        <v>1345715</v>
      </c>
      <c r="H43" s="20">
        <v>1159187</v>
      </c>
      <c r="I43" s="8" t="s">
        <v>21</v>
      </c>
      <c r="J43" s="186" t="s">
        <v>22</v>
      </c>
    </row>
    <row r="44" spans="2:11" x14ac:dyDescent="0.25">
      <c r="B44" s="42" t="s">
        <v>23</v>
      </c>
      <c r="C44" s="8" t="s">
        <v>21</v>
      </c>
      <c r="D44" s="20">
        <v>134396</v>
      </c>
      <c r="E44" s="20">
        <v>3989632</v>
      </c>
      <c r="F44" s="20">
        <v>250141</v>
      </c>
      <c r="G44" s="20">
        <v>60877</v>
      </c>
      <c r="H44" s="20">
        <v>188107</v>
      </c>
      <c r="I44" s="8" t="s">
        <v>21</v>
      </c>
      <c r="J44" s="186" t="s">
        <v>24</v>
      </c>
    </row>
    <row r="45" spans="2:11" ht="25.5" customHeight="1" x14ac:dyDescent="0.25">
      <c r="B45" s="42" t="s">
        <v>25</v>
      </c>
      <c r="C45" s="8" t="s">
        <v>21</v>
      </c>
      <c r="D45" s="20">
        <v>443451</v>
      </c>
      <c r="E45" s="20">
        <v>5342675</v>
      </c>
      <c r="F45" s="20">
        <v>1340562</v>
      </c>
      <c r="G45" s="20">
        <v>1284838</v>
      </c>
      <c r="H45" s="20">
        <v>971080</v>
      </c>
      <c r="I45" s="8" t="s">
        <v>21</v>
      </c>
      <c r="J45" s="186" t="s">
        <v>26</v>
      </c>
    </row>
    <row r="46" spans="2:11" x14ac:dyDescent="0.25">
      <c r="B46" s="57">
        <v>2014</v>
      </c>
      <c r="C46" s="53"/>
      <c r="D46" s="53"/>
      <c r="E46" s="53"/>
      <c r="F46" s="53"/>
      <c r="G46" s="53"/>
      <c r="H46" s="53"/>
      <c r="I46" s="53"/>
      <c r="J46" s="101">
        <v>2014</v>
      </c>
    </row>
    <row r="47" spans="2:11" x14ac:dyDescent="0.25">
      <c r="B47" s="42" t="s">
        <v>20</v>
      </c>
      <c r="C47" s="8" t="s">
        <v>21</v>
      </c>
      <c r="D47" s="20">
        <v>578547</v>
      </c>
      <c r="E47" s="20">
        <v>9617289</v>
      </c>
      <c r="F47" s="20">
        <v>1642489</v>
      </c>
      <c r="G47" s="20">
        <v>1482142</v>
      </c>
      <c r="H47" s="20">
        <v>1352873</v>
      </c>
      <c r="I47" s="8" t="s">
        <v>21</v>
      </c>
      <c r="J47" s="186" t="s">
        <v>22</v>
      </c>
    </row>
    <row r="48" spans="2:11" x14ac:dyDescent="0.25">
      <c r="B48" s="42" t="s">
        <v>23</v>
      </c>
      <c r="C48" s="8" t="s">
        <v>21</v>
      </c>
      <c r="D48" s="20">
        <v>138445</v>
      </c>
      <c r="E48" s="20">
        <v>4120467</v>
      </c>
      <c r="F48" s="20">
        <v>270062</v>
      </c>
      <c r="G48" s="20">
        <v>62202</v>
      </c>
      <c r="H48" s="20">
        <v>190098</v>
      </c>
      <c r="I48" s="8" t="s">
        <v>21</v>
      </c>
      <c r="J48" s="186" t="s">
        <v>24</v>
      </c>
    </row>
    <row r="49" spans="2:10" x14ac:dyDescent="0.25">
      <c r="B49" s="42" t="s">
        <v>25</v>
      </c>
      <c r="C49" s="8" t="s">
        <v>21</v>
      </c>
      <c r="D49" s="20">
        <v>440102</v>
      </c>
      <c r="E49" s="20">
        <v>5496822</v>
      </c>
      <c r="F49" s="20">
        <v>1372427</v>
      </c>
      <c r="G49" s="20">
        <v>1419940</v>
      </c>
      <c r="H49" s="20">
        <v>1162775</v>
      </c>
      <c r="I49" s="8" t="s">
        <v>21</v>
      </c>
      <c r="J49" s="186" t="s">
        <v>26</v>
      </c>
    </row>
    <row r="50" spans="2:10" ht="15.75" x14ac:dyDescent="0.25">
      <c r="B50" s="56">
        <v>2015</v>
      </c>
      <c r="C50" s="53"/>
      <c r="D50" s="53"/>
      <c r="E50" s="53"/>
      <c r="F50" s="53"/>
      <c r="G50" s="53"/>
      <c r="H50" s="53"/>
      <c r="I50" s="53"/>
      <c r="J50" s="86">
        <v>2015</v>
      </c>
    </row>
    <row r="51" spans="2:10" x14ac:dyDescent="0.25">
      <c r="B51" s="42" t="s">
        <v>20</v>
      </c>
      <c r="C51" s="8" t="s">
        <v>21</v>
      </c>
      <c r="D51" s="20">
        <v>608148</v>
      </c>
      <c r="E51" s="20">
        <v>9895479</v>
      </c>
      <c r="F51" s="20">
        <v>1776194</v>
      </c>
      <c r="G51" s="20">
        <v>1692721</v>
      </c>
      <c r="H51" s="20">
        <v>1765386</v>
      </c>
      <c r="I51" s="8" t="s">
        <v>21</v>
      </c>
      <c r="J51" s="186" t="s">
        <v>22</v>
      </c>
    </row>
    <row r="52" spans="2:10" x14ac:dyDescent="0.25">
      <c r="B52" s="42" t="s">
        <v>23</v>
      </c>
      <c r="C52" s="8" t="s">
        <v>21</v>
      </c>
      <c r="D52" s="20">
        <v>139925</v>
      </c>
      <c r="E52" s="20">
        <v>4159744</v>
      </c>
      <c r="F52" s="20">
        <v>273508</v>
      </c>
      <c r="G52" s="20">
        <v>64101</v>
      </c>
      <c r="H52" s="20">
        <v>198143</v>
      </c>
      <c r="I52" s="8" t="s">
        <v>21</v>
      </c>
      <c r="J52" s="186" t="s">
        <v>24</v>
      </c>
    </row>
    <row r="53" spans="2:10" ht="15.75" thickBot="1" x14ac:dyDescent="0.3">
      <c r="B53" s="74" t="s">
        <v>25</v>
      </c>
      <c r="C53" s="116" t="s">
        <v>21</v>
      </c>
      <c r="D53" s="115">
        <v>468223</v>
      </c>
      <c r="E53" s="115">
        <f>+E51-E52</f>
        <v>5735735</v>
      </c>
      <c r="F53" s="115">
        <v>1502686</v>
      </c>
      <c r="G53" s="115">
        <v>1628620</v>
      </c>
      <c r="H53" s="115">
        <v>1567243</v>
      </c>
      <c r="I53" s="116" t="s">
        <v>21</v>
      </c>
      <c r="J53" s="80" t="s">
        <v>26</v>
      </c>
    </row>
    <row r="54" spans="2:10" x14ac:dyDescent="0.25">
      <c r="B54" s="19"/>
      <c r="C54" s="8"/>
      <c r="D54" s="20"/>
      <c r="E54" s="20"/>
      <c r="F54" s="20"/>
      <c r="G54" s="20"/>
      <c r="H54" s="20"/>
      <c r="I54" s="8"/>
      <c r="J54" s="4"/>
    </row>
    <row r="55" spans="2:10" s="34" customFormat="1" ht="21" x14ac:dyDescent="0.45">
      <c r="B55" s="374" t="s">
        <v>186</v>
      </c>
      <c r="C55" s="374"/>
      <c r="D55" s="374"/>
      <c r="E55" s="374"/>
      <c r="F55" s="374"/>
      <c r="G55" s="374"/>
      <c r="H55" s="374"/>
      <c r="I55" s="374"/>
      <c r="J55" s="374"/>
    </row>
    <row r="56" spans="2:10" s="35" customFormat="1" ht="32.25" customHeight="1" x14ac:dyDescent="0.3">
      <c r="B56" s="373" t="s">
        <v>185</v>
      </c>
      <c r="C56" s="373"/>
      <c r="D56" s="373"/>
      <c r="E56" s="373"/>
      <c r="F56" s="373"/>
      <c r="G56" s="373"/>
      <c r="H56" s="373"/>
      <c r="I56" s="373"/>
      <c r="J56" s="373"/>
    </row>
    <row r="57" spans="2:10" x14ac:dyDescent="0.25">
      <c r="B57" s="182"/>
      <c r="C57" s="182"/>
      <c r="D57" s="182"/>
      <c r="E57" s="182"/>
      <c r="F57" s="182"/>
      <c r="G57" s="182"/>
      <c r="H57" s="182"/>
      <c r="I57" s="182"/>
      <c r="J57" s="182"/>
    </row>
    <row r="58" spans="2:10" ht="21" thickBot="1" x14ac:dyDescent="0.3">
      <c r="B58" s="8" t="s">
        <v>28</v>
      </c>
      <c r="C58" s="2"/>
      <c r="D58" s="2"/>
      <c r="E58" s="351" t="s">
        <v>134</v>
      </c>
      <c r="F58" s="351"/>
      <c r="G58" s="351"/>
      <c r="H58" s="2"/>
      <c r="I58" s="6"/>
      <c r="J58" s="7" t="s">
        <v>29</v>
      </c>
    </row>
    <row r="59" spans="2:10" ht="31.5" x14ac:dyDescent="0.25">
      <c r="B59" s="369" t="s">
        <v>4</v>
      </c>
      <c r="C59" s="76" t="s">
        <v>5</v>
      </c>
      <c r="D59" s="76" t="s">
        <v>6</v>
      </c>
      <c r="E59" s="76" t="s">
        <v>7</v>
      </c>
      <c r="F59" s="76" t="s">
        <v>8</v>
      </c>
      <c r="G59" s="76" t="s">
        <v>9</v>
      </c>
      <c r="H59" s="76" t="s">
        <v>10</v>
      </c>
      <c r="I59" s="78" t="s">
        <v>11</v>
      </c>
      <c r="J59" s="370" t="s">
        <v>12</v>
      </c>
    </row>
    <row r="60" spans="2:10" ht="15.75" x14ac:dyDescent="0.25">
      <c r="B60" s="369"/>
      <c r="C60" s="77" t="s">
        <v>13</v>
      </c>
      <c r="D60" s="77" t="s">
        <v>14</v>
      </c>
      <c r="E60" s="77" t="s">
        <v>15</v>
      </c>
      <c r="F60" s="77" t="s">
        <v>16</v>
      </c>
      <c r="G60" s="77" t="s">
        <v>17</v>
      </c>
      <c r="H60" s="77" t="s">
        <v>18</v>
      </c>
      <c r="I60" s="79" t="s">
        <v>19</v>
      </c>
      <c r="J60" s="370"/>
    </row>
    <row r="61" spans="2:10" x14ac:dyDescent="0.25">
      <c r="B61" s="57">
        <v>2011</v>
      </c>
      <c r="C61" s="53"/>
      <c r="D61" s="53"/>
      <c r="E61" s="53"/>
      <c r="F61" s="53"/>
      <c r="G61" s="53"/>
      <c r="H61" s="53"/>
      <c r="I61" s="53"/>
      <c r="J61" s="101">
        <v>2011</v>
      </c>
    </row>
    <row r="62" spans="2:10" x14ac:dyDescent="0.25">
      <c r="B62" s="42" t="s">
        <v>20</v>
      </c>
      <c r="C62" s="8" t="s">
        <v>21</v>
      </c>
      <c r="D62" s="20">
        <v>141169</v>
      </c>
      <c r="E62" s="20">
        <v>1302094</v>
      </c>
      <c r="F62" s="20">
        <v>215653</v>
      </c>
      <c r="G62" s="20">
        <v>152934</v>
      </c>
      <c r="H62" s="20">
        <v>576098</v>
      </c>
      <c r="I62" s="8" t="s">
        <v>21</v>
      </c>
      <c r="J62" s="186" t="s">
        <v>22</v>
      </c>
    </row>
    <row r="63" spans="2:10" x14ac:dyDescent="0.25">
      <c r="B63" s="42" t="s">
        <v>306</v>
      </c>
      <c r="C63" s="8" t="s">
        <v>21</v>
      </c>
      <c r="D63" s="20">
        <v>63989</v>
      </c>
      <c r="E63" s="20">
        <v>604402</v>
      </c>
      <c r="F63" s="20">
        <v>99182</v>
      </c>
      <c r="G63" s="20">
        <v>25145</v>
      </c>
      <c r="H63" s="20">
        <v>137495</v>
      </c>
      <c r="I63" s="8" t="s">
        <v>21</v>
      </c>
      <c r="J63" s="186" t="s">
        <v>24</v>
      </c>
    </row>
    <row r="64" spans="2:10" x14ac:dyDescent="0.25">
      <c r="B64" s="42" t="s">
        <v>307</v>
      </c>
      <c r="C64" s="8" t="s">
        <v>21</v>
      </c>
      <c r="D64" s="20">
        <v>77180</v>
      </c>
      <c r="E64" s="20">
        <v>697692</v>
      </c>
      <c r="F64" s="20">
        <v>116471</v>
      </c>
      <c r="G64" s="20">
        <v>127789</v>
      </c>
      <c r="H64" s="20">
        <v>438603</v>
      </c>
      <c r="I64" s="8" t="s">
        <v>21</v>
      </c>
      <c r="J64" s="186" t="s">
        <v>26</v>
      </c>
    </row>
    <row r="65" spans="2:10" x14ac:dyDescent="0.25">
      <c r="B65" s="57">
        <v>2012</v>
      </c>
      <c r="C65" s="53"/>
      <c r="D65" s="53"/>
      <c r="E65" s="53"/>
      <c r="F65" s="53"/>
      <c r="G65" s="53"/>
      <c r="H65" s="53"/>
      <c r="I65" s="53"/>
      <c r="J65" s="101">
        <v>2012</v>
      </c>
    </row>
    <row r="66" spans="2:10" x14ac:dyDescent="0.25">
      <c r="B66" s="42" t="s">
        <v>20</v>
      </c>
      <c r="C66" s="8" t="s">
        <v>21</v>
      </c>
      <c r="D66" s="20">
        <v>136190</v>
      </c>
      <c r="E66" s="20">
        <v>1329504</v>
      </c>
      <c r="F66" s="20">
        <v>240980</v>
      </c>
      <c r="G66" s="20">
        <v>167396</v>
      </c>
      <c r="H66" s="20">
        <v>576098</v>
      </c>
      <c r="I66" s="8" t="s">
        <v>21</v>
      </c>
      <c r="J66" s="186" t="s">
        <v>22</v>
      </c>
    </row>
    <row r="67" spans="2:10" x14ac:dyDescent="0.25">
      <c r="B67" s="42" t="s">
        <v>306</v>
      </c>
      <c r="C67" s="8" t="s">
        <v>21</v>
      </c>
      <c r="D67" s="20">
        <v>60055</v>
      </c>
      <c r="E67" s="20">
        <v>646590</v>
      </c>
      <c r="F67" s="20">
        <v>103448</v>
      </c>
      <c r="G67" s="20">
        <v>26992</v>
      </c>
      <c r="H67" s="20">
        <v>137495</v>
      </c>
      <c r="I67" s="8" t="s">
        <v>21</v>
      </c>
      <c r="J67" s="186" t="s">
        <v>24</v>
      </c>
    </row>
    <row r="68" spans="2:10" x14ac:dyDescent="0.25">
      <c r="B68" s="42" t="s">
        <v>307</v>
      </c>
      <c r="C68" s="8" t="s">
        <v>21</v>
      </c>
      <c r="D68" s="20">
        <v>76135</v>
      </c>
      <c r="E68" s="20">
        <v>682914</v>
      </c>
      <c r="F68" s="20">
        <v>137532</v>
      </c>
      <c r="G68" s="20">
        <v>140404</v>
      </c>
      <c r="H68" s="20">
        <v>438603</v>
      </c>
      <c r="I68" s="8" t="s">
        <v>21</v>
      </c>
      <c r="J68" s="186" t="s">
        <v>26</v>
      </c>
    </row>
    <row r="69" spans="2:10" x14ac:dyDescent="0.25">
      <c r="B69" s="57">
        <v>2013</v>
      </c>
      <c r="C69" s="53"/>
      <c r="D69" s="53"/>
      <c r="E69" s="53"/>
      <c r="F69" s="53"/>
      <c r="G69" s="53"/>
      <c r="H69" s="53"/>
      <c r="I69" s="53"/>
      <c r="J69" s="101">
        <v>2013</v>
      </c>
    </row>
    <row r="70" spans="2:10" x14ac:dyDescent="0.25">
      <c r="B70" s="42" t="s">
        <v>20</v>
      </c>
      <c r="C70" s="8" t="s">
        <v>21</v>
      </c>
      <c r="D70" s="20">
        <v>141077</v>
      </c>
      <c r="E70" s="20">
        <v>1396816</v>
      </c>
      <c r="F70" s="20">
        <v>273422</v>
      </c>
      <c r="G70" s="20">
        <v>193425</v>
      </c>
      <c r="H70" s="20">
        <v>576098</v>
      </c>
      <c r="I70" s="8" t="s">
        <v>21</v>
      </c>
      <c r="J70" s="186" t="s">
        <v>22</v>
      </c>
    </row>
    <row r="71" spans="2:10" x14ac:dyDescent="0.25">
      <c r="B71" s="42" t="s">
        <v>306</v>
      </c>
      <c r="C71" s="8" t="s">
        <v>21</v>
      </c>
      <c r="D71" s="20">
        <v>59100</v>
      </c>
      <c r="E71" s="20">
        <v>727495</v>
      </c>
      <c r="F71" s="20">
        <v>112456</v>
      </c>
      <c r="G71" s="20">
        <v>30256</v>
      </c>
      <c r="H71" s="20">
        <v>137495</v>
      </c>
      <c r="I71" s="8" t="s">
        <v>21</v>
      </c>
      <c r="J71" s="186" t="s">
        <v>24</v>
      </c>
    </row>
    <row r="72" spans="2:10" x14ac:dyDescent="0.25">
      <c r="B72" s="42" t="s">
        <v>307</v>
      </c>
      <c r="C72" s="8" t="s">
        <v>21</v>
      </c>
      <c r="D72" s="20">
        <v>81977</v>
      </c>
      <c r="E72" s="20">
        <v>669321</v>
      </c>
      <c r="F72" s="20">
        <v>160966</v>
      </c>
      <c r="G72" s="20">
        <v>163169</v>
      </c>
      <c r="H72" s="20">
        <v>438603</v>
      </c>
      <c r="I72" s="8" t="s">
        <v>21</v>
      </c>
      <c r="J72" s="186" t="s">
        <v>26</v>
      </c>
    </row>
    <row r="73" spans="2:10" x14ac:dyDescent="0.25">
      <c r="B73" s="57">
        <v>2014</v>
      </c>
      <c r="C73" s="53"/>
      <c r="D73" s="53"/>
      <c r="E73" s="53"/>
      <c r="F73" s="53"/>
      <c r="G73" s="53"/>
      <c r="H73" s="53"/>
      <c r="I73" s="53"/>
      <c r="J73" s="101">
        <v>2014</v>
      </c>
    </row>
    <row r="74" spans="2:10" x14ac:dyDescent="0.25">
      <c r="B74" s="42" t="s">
        <v>20</v>
      </c>
      <c r="C74" s="8" t="s">
        <v>21</v>
      </c>
      <c r="D74" s="20">
        <v>156154</v>
      </c>
      <c r="E74" s="20">
        <v>1450384</v>
      </c>
      <c r="F74" s="20">
        <v>298394</v>
      </c>
      <c r="G74" s="20">
        <v>204529</v>
      </c>
      <c r="H74" s="20">
        <v>621577</v>
      </c>
      <c r="I74" s="8" t="s">
        <v>21</v>
      </c>
      <c r="J74" s="186" t="s">
        <v>22</v>
      </c>
    </row>
    <row r="75" spans="2:10" x14ac:dyDescent="0.25">
      <c r="B75" s="42" t="s">
        <v>23</v>
      </c>
      <c r="C75" s="8" t="s">
        <v>21</v>
      </c>
      <c r="D75" s="20">
        <v>61901</v>
      </c>
      <c r="E75" s="20">
        <v>805717</v>
      </c>
      <c r="F75" s="20">
        <v>124367</v>
      </c>
      <c r="G75" s="20">
        <v>31282</v>
      </c>
      <c r="H75" s="20">
        <v>134976</v>
      </c>
      <c r="I75" s="8" t="s">
        <v>21</v>
      </c>
      <c r="J75" s="186" t="s">
        <v>24</v>
      </c>
    </row>
    <row r="76" spans="2:10" x14ac:dyDescent="0.25">
      <c r="B76" s="42" t="s">
        <v>25</v>
      </c>
      <c r="C76" s="8" t="s">
        <v>21</v>
      </c>
      <c r="D76" s="20">
        <v>94253</v>
      </c>
      <c r="E76" s="20">
        <v>644667</v>
      </c>
      <c r="F76" s="20">
        <v>174027</v>
      </c>
      <c r="G76" s="20">
        <v>173247</v>
      </c>
      <c r="H76" s="20">
        <v>486601</v>
      </c>
      <c r="I76" s="8" t="s">
        <v>21</v>
      </c>
      <c r="J76" s="186" t="s">
        <v>26</v>
      </c>
    </row>
    <row r="77" spans="2:10" ht="15.75" x14ac:dyDescent="0.25">
      <c r="B77" s="56">
        <v>2015</v>
      </c>
      <c r="C77" s="53"/>
      <c r="D77" s="53"/>
      <c r="E77" s="53"/>
      <c r="F77" s="53"/>
      <c r="G77" s="53"/>
      <c r="H77" s="53"/>
      <c r="I77" s="53"/>
      <c r="J77" s="86">
        <v>2015</v>
      </c>
    </row>
    <row r="78" spans="2:10" x14ac:dyDescent="0.25">
      <c r="B78" s="42" t="s">
        <v>20</v>
      </c>
      <c r="C78" s="8" t="s">
        <v>21</v>
      </c>
      <c r="D78" s="20">
        <v>161471</v>
      </c>
      <c r="E78" s="20">
        <v>1589177</v>
      </c>
      <c r="F78" s="20">
        <v>325062</v>
      </c>
      <c r="G78" s="20">
        <v>260717</v>
      </c>
      <c r="H78" s="20">
        <v>656673</v>
      </c>
      <c r="I78" s="8" t="s">
        <v>21</v>
      </c>
      <c r="J78" s="186" t="s">
        <v>22</v>
      </c>
    </row>
    <row r="79" spans="2:10" x14ac:dyDescent="0.25">
      <c r="B79" s="42" t="s">
        <v>306</v>
      </c>
      <c r="C79" s="8" t="s">
        <v>21</v>
      </c>
      <c r="D79" s="20">
        <v>64187</v>
      </c>
      <c r="E79" s="20">
        <v>816361</v>
      </c>
      <c r="F79" s="20">
        <v>130077</v>
      </c>
      <c r="G79" s="20">
        <v>34322</v>
      </c>
      <c r="H79" s="20">
        <v>150237</v>
      </c>
      <c r="I79" s="8" t="s">
        <v>21</v>
      </c>
      <c r="J79" s="186" t="s">
        <v>24</v>
      </c>
    </row>
    <row r="80" spans="2:10" ht="15.75" thickBot="1" x14ac:dyDescent="0.3">
      <c r="B80" s="304" t="s">
        <v>307</v>
      </c>
      <c r="C80" s="116" t="s">
        <v>21</v>
      </c>
      <c r="D80" s="115">
        <v>97284</v>
      </c>
      <c r="E80" s="115">
        <f>+E78-E79</f>
        <v>772816</v>
      </c>
      <c r="F80" s="115">
        <v>194985</v>
      </c>
      <c r="G80" s="115">
        <v>226395</v>
      </c>
      <c r="H80" s="115">
        <v>506436</v>
      </c>
      <c r="I80" s="116" t="s">
        <v>21</v>
      </c>
      <c r="J80" s="80" t="s">
        <v>26</v>
      </c>
    </row>
    <row r="81" spans="2:10" x14ac:dyDescent="0.25">
      <c r="B81" s="19"/>
      <c r="C81" s="8"/>
      <c r="D81" s="20"/>
      <c r="E81" s="20"/>
      <c r="F81" s="20"/>
      <c r="G81" s="20"/>
      <c r="H81" s="20"/>
      <c r="I81" s="8"/>
      <c r="J81" s="4"/>
    </row>
  </sheetData>
  <mergeCells count="15">
    <mergeCell ref="B59:B60"/>
    <mergeCell ref="J59:J60"/>
    <mergeCell ref="E31:G31"/>
    <mergeCell ref="E58:G58"/>
    <mergeCell ref="B56:J56"/>
    <mergeCell ref="B1:J1"/>
    <mergeCell ref="B2:J2"/>
    <mergeCell ref="B28:J28"/>
    <mergeCell ref="B29:J29"/>
    <mergeCell ref="B55:J55"/>
    <mergeCell ref="B5:B6"/>
    <mergeCell ref="J5:J6"/>
    <mergeCell ref="B32:B33"/>
    <mergeCell ref="J32:J33"/>
    <mergeCell ref="E4:G4"/>
  </mergeCells>
  <printOptions horizontalCentered="1" verticalCentered="1"/>
  <pageMargins left="0.25" right="0.25" top="0.5" bottom="0.5" header="0.3" footer="0.3"/>
  <pageSetup paperSize="9" orientation="landscape" horizontalDpi="300" verticalDpi="300" r:id="rId1"/>
  <rowBreaks count="2" manualBreakCount="2">
    <brk id="27" min="1" max="9" man="1"/>
    <brk id="54" min="1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1"/>
  <sheetViews>
    <sheetView rightToLeft="1" view="pageBreakPreview" zoomScaleNormal="100" zoomScaleSheetLayoutView="100" workbookViewId="0">
      <selection activeCell="L34" sqref="L34"/>
    </sheetView>
  </sheetViews>
  <sheetFormatPr defaultRowHeight="15" x14ac:dyDescent="0.25"/>
  <cols>
    <col min="1" max="1" width="1.28515625" customWidth="1"/>
    <col min="2" max="2" width="18.7109375" customWidth="1"/>
    <col min="3" max="8" width="10.7109375" customWidth="1"/>
    <col min="9" max="9" width="15.140625" customWidth="1"/>
    <col min="10" max="10" width="19.140625" customWidth="1"/>
  </cols>
  <sheetData>
    <row r="1" spans="2:11" s="34" customFormat="1" ht="21" x14ac:dyDescent="0.45">
      <c r="B1" s="377" t="s">
        <v>187</v>
      </c>
      <c r="C1" s="377"/>
      <c r="D1" s="377"/>
      <c r="E1" s="377"/>
      <c r="F1" s="377"/>
      <c r="G1" s="377"/>
      <c r="H1" s="377"/>
      <c r="I1" s="377"/>
      <c r="J1" s="377"/>
    </row>
    <row r="2" spans="2:11" s="35" customFormat="1" ht="18.75" x14ac:dyDescent="0.3">
      <c r="B2" s="368" t="s">
        <v>188</v>
      </c>
      <c r="C2" s="368"/>
      <c r="D2" s="368"/>
      <c r="E2" s="368"/>
      <c r="F2" s="368"/>
      <c r="G2" s="368"/>
      <c r="H2" s="368"/>
      <c r="I2" s="368"/>
      <c r="J2" s="368"/>
    </row>
    <row r="3" spans="2:11" x14ac:dyDescent="0.25">
      <c r="B3" s="182"/>
      <c r="C3" s="182"/>
      <c r="D3" s="182"/>
      <c r="E3" s="182"/>
      <c r="F3" s="182"/>
      <c r="G3" s="182"/>
      <c r="H3" s="182"/>
      <c r="I3" s="182"/>
      <c r="J3" s="182"/>
    </row>
    <row r="4" spans="2:11" ht="21" thickBot="1" x14ac:dyDescent="0.3">
      <c r="B4" s="8" t="s">
        <v>28</v>
      </c>
      <c r="C4" s="2"/>
      <c r="D4" s="2"/>
      <c r="E4" s="351" t="s">
        <v>278</v>
      </c>
      <c r="F4" s="351"/>
      <c r="G4" s="351"/>
      <c r="H4" s="2"/>
      <c r="I4" s="6"/>
      <c r="J4" s="7" t="s">
        <v>29</v>
      </c>
    </row>
    <row r="5" spans="2:11" ht="27" customHeight="1" x14ac:dyDescent="0.25">
      <c r="B5" s="369" t="s">
        <v>4</v>
      </c>
      <c r="C5" s="76" t="s">
        <v>5</v>
      </c>
      <c r="D5" s="76" t="s">
        <v>6</v>
      </c>
      <c r="E5" s="76" t="s">
        <v>7</v>
      </c>
      <c r="F5" s="76" t="s">
        <v>8</v>
      </c>
      <c r="G5" s="76" t="s">
        <v>9</v>
      </c>
      <c r="H5" s="76" t="s">
        <v>10</v>
      </c>
      <c r="I5" s="78" t="s">
        <v>11</v>
      </c>
      <c r="J5" s="370" t="s">
        <v>12</v>
      </c>
      <c r="K5" s="9"/>
    </row>
    <row r="6" spans="2:11" ht="18" customHeight="1" x14ac:dyDescent="0.25">
      <c r="B6" s="369"/>
      <c r="C6" s="77" t="s">
        <v>13</v>
      </c>
      <c r="D6" s="77" t="s">
        <v>14</v>
      </c>
      <c r="E6" s="77" t="s">
        <v>15</v>
      </c>
      <c r="F6" s="77" t="s">
        <v>16</v>
      </c>
      <c r="G6" s="77" t="s">
        <v>17</v>
      </c>
      <c r="H6" s="77" t="s">
        <v>18</v>
      </c>
      <c r="I6" s="79" t="s">
        <v>19</v>
      </c>
      <c r="J6" s="370"/>
      <c r="K6" s="9"/>
    </row>
    <row r="7" spans="2:11" x14ac:dyDescent="0.25">
      <c r="B7" s="57">
        <v>2011</v>
      </c>
      <c r="C7" s="53"/>
      <c r="D7" s="53"/>
      <c r="E7" s="53"/>
      <c r="F7" s="53"/>
      <c r="G7" s="53"/>
      <c r="H7" s="53"/>
      <c r="I7" s="53"/>
      <c r="J7" s="101">
        <v>2011</v>
      </c>
    </row>
    <row r="8" spans="2:11" ht="15.75" x14ac:dyDescent="0.25">
      <c r="B8" s="42" t="s">
        <v>20</v>
      </c>
      <c r="C8" s="8" t="s">
        <v>21</v>
      </c>
      <c r="D8" s="49" t="s">
        <v>1</v>
      </c>
      <c r="E8" s="20">
        <v>608555</v>
      </c>
      <c r="F8" s="24" t="s">
        <v>21</v>
      </c>
      <c r="G8" s="20">
        <v>7200</v>
      </c>
      <c r="H8" s="20">
        <v>64748</v>
      </c>
      <c r="I8" s="8" t="s">
        <v>21</v>
      </c>
      <c r="J8" s="186" t="s">
        <v>22</v>
      </c>
    </row>
    <row r="9" spans="2:11" x14ac:dyDescent="0.25">
      <c r="B9" s="42" t="s">
        <v>23</v>
      </c>
      <c r="C9" s="8" t="s">
        <v>21</v>
      </c>
      <c r="D9" s="20">
        <v>5768</v>
      </c>
      <c r="E9" s="20">
        <v>585727</v>
      </c>
      <c r="F9" s="24" t="s">
        <v>21</v>
      </c>
      <c r="G9" s="20">
        <v>3037</v>
      </c>
      <c r="H9" s="20">
        <v>24618</v>
      </c>
      <c r="I9" s="8" t="s">
        <v>21</v>
      </c>
      <c r="J9" s="186" t="s">
        <v>24</v>
      </c>
    </row>
    <row r="10" spans="2:11" ht="15.75" x14ac:dyDescent="0.25">
      <c r="B10" s="42" t="s">
        <v>25</v>
      </c>
      <c r="C10" s="8" t="s">
        <v>21</v>
      </c>
      <c r="D10" s="49" t="s">
        <v>1</v>
      </c>
      <c r="E10" s="20">
        <v>22828</v>
      </c>
      <c r="F10" s="24" t="s">
        <v>21</v>
      </c>
      <c r="G10" s="20">
        <v>4163</v>
      </c>
      <c r="H10" s="20">
        <v>40130</v>
      </c>
      <c r="I10" s="8" t="s">
        <v>21</v>
      </c>
      <c r="J10" s="186" t="s">
        <v>26</v>
      </c>
    </row>
    <row r="11" spans="2:11" x14ac:dyDescent="0.25">
      <c r="B11" s="57">
        <v>2012</v>
      </c>
      <c r="C11" s="53"/>
      <c r="D11" s="53"/>
      <c r="E11" s="53"/>
      <c r="F11" s="53"/>
      <c r="G11" s="53"/>
      <c r="H11" s="53"/>
      <c r="I11" s="53"/>
      <c r="J11" s="101">
        <v>2012</v>
      </c>
    </row>
    <row r="12" spans="2:11" ht="15.75" x14ac:dyDescent="0.25">
      <c r="B12" s="42" t="s">
        <v>20</v>
      </c>
      <c r="C12" s="8" t="s">
        <v>21</v>
      </c>
      <c r="D12" s="49" t="s">
        <v>1</v>
      </c>
      <c r="E12" s="20">
        <v>607532</v>
      </c>
      <c r="F12" s="24" t="s">
        <v>21</v>
      </c>
      <c r="G12" s="20">
        <v>6478</v>
      </c>
      <c r="H12" s="20">
        <v>64748</v>
      </c>
      <c r="I12" s="8" t="s">
        <v>21</v>
      </c>
      <c r="J12" s="186" t="s">
        <v>22</v>
      </c>
    </row>
    <row r="13" spans="2:11" x14ac:dyDescent="0.25">
      <c r="B13" s="42" t="s">
        <v>23</v>
      </c>
      <c r="C13" s="8" t="s">
        <v>21</v>
      </c>
      <c r="D13" s="20">
        <v>6788</v>
      </c>
      <c r="E13" s="20">
        <v>602853</v>
      </c>
      <c r="F13" s="24" t="s">
        <v>21</v>
      </c>
      <c r="G13" s="20">
        <v>2586</v>
      </c>
      <c r="H13" s="20">
        <v>24618</v>
      </c>
      <c r="I13" s="8" t="s">
        <v>21</v>
      </c>
      <c r="J13" s="186" t="s">
        <v>24</v>
      </c>
    </row>
    <row r="14" spans="2:11" ht="15.75" x14ac:dyDescent="0.25">
      <c r="B14" s="42" t="s">
        <v>25</v>
      </c>
      <c r="C14" s="8" t="s">
        <v>21</v>
      </c>
      <c r="D14" s="49" t="s">
        <v>1</v>
      </c>
      <c r="E14" s="20">
        <v>4679</v>
      </c>
      <c r="F14" s="24" t="s">
        <v>21</v>
      </c>
      <c r="G14" s="20">
        <v>3892</v>
      </c>
      <c r="H14" s="20">
        <v>40130</v>
      </c>
      <c r="I14" s="8" t="s">
        <v>21</v>
      </c>
      <c r="J14" s="186" t="s">
        <v>26</v>
      </c>
    </row>
    <row r="15" spans="2:11" x14ac:dyDescent="0.25">
      <c r="B15" s="57">
        <v>2013</v>
      </c>
      <c r="C15" s="53"/>
      <c r="D15" s="53"/>
      <c r="E15" s="53"/>
      <c r="F15" s="53"/>
      <c r="G15" s="53"/>
      <c r="H15" s="53"/>
      <c r="I15" s="53"/>
      <c r="J15" s="101">
        <v>2013</v>
      </c>
    </row>
    <row r="16" spans="2:11" ht="15.75" x14ac:dyDescent="0.25">
      <c r="B16" s="42" t="s">
        <v>20</v>
      </c>
      <c r="C16" s="8" t="s">
        <v>21</v>
      </c>
      <c r="D16" s="49" t="s">
        <v>1</v>
      </c>
      <c r="E16" s="20">
        <v>632647</v>
      </c>
      <c r="F16" s="24" t="s">
        <v>21</v>
      </c>
      <c r="G16" s="20">
        <v>4125</v>
      </c>
      <c r="H16" s="20">
        <v>64748</v>
      </c>
      <c r="I16" s="8" t="s">
        <v>21</v>
      </c>
      <c r="J16" s="186" t="s">
        <v>22</v>
      </c>
    </row>
    <row r="17" spans="2:11" x14ac:dyDescent="0.25">
      <c r="B17" s="42" t="s">
        <v>23</v>
      </c>
      <c r="C17" s="8" t="s">
        <v>21</v>
      </c>
      <c r="D17" s="20">
        <v>8468</v>
      </c>
      <c r="E17" s="20">
        <v>622533</v>
      </c>
      <c r="F17" s="24" t="s">
        <v>21</v>
      </c>
      <c r="G17" s="20">
        <v>1429</v>
      </c>
      <c r="H17" s="20">
        <v>24618</v>
      </c>
      <c r="I17" s="8" t="s">
        <v>21</v>
      </c>
      <c r="J17" s="186" t="s">
        <v>24</v>
      </c>
    </row>
    <row r="18" spans="2:11" ht="15.75" x14ac:dyDescent="0.25">
      <c r="B18" s="42" t="s">
        <v>25</v>
      </c>
      <c r="C18" s="8" t="s">
        <v>21</v>
      </c>
      <c r="D18" s="49" t="s">
        <v>1</v>
      </c>
      <c r="E18" s="20">
        <v>10114</v>
      </c>
      <c r="F18" s="24" t="s">
        <v>21</v>
      </c>
      <c r="G18" s="20">
        <v>2696</v>
      </c>
      <c r="H18" s="20">
        <v>40130</v>
      </c>
      <c r="I18" s="8" t="s">
        <v>21</v>
      </c>
      <c r="J18" s="186" t="s">
        <v>26</v>
      </c>
    </row>
    <row r="19" spans="2:11" x14ac:dyDescent="0.25">
      <c r="B19" s="57">
        <v>2014</v>
      </c>
      <c r="C19" s="53"/>
      <c r="D19" s="53"/>
      <c r="E19" s="53"/>
      <c r="F19" s="53"/>
      <c r="G19" s="53"/>
      <c r="H19" s="53"/>
      <c r="I19" s="53"/>
      <c r="J19" s="101">
        <v>2014</v>
      </c>
    </row>
    <row r="20" spans="2:11" ht="15.75" x14ac:dyDescent="0.25">
      <c r="B20" s="42" t="s">
        <v>20</v>
      </c>
      <c r="C20" s="8" t="s">
        <v>21</v>
      </c>
      <c r="D20" s="49" t="s">
        <v>1</v>
      </c>
      <c r="E20" s="20">
        <v>671630</v>
      </c>
      <c r="F20" s="24" t="s">
        <v>21</v>
      </c>
      <c r="G20" s="20">
        <v>3262</v>
      </c>
      <c r="H20" s="20">
        <v>58076</v>
      </c>
      <c r="I20" s="8" t="s">
        <v>21</v>
      </c>
      <c r="J20" s="186" t="s">
        <v>22</v>
      </c>
    </row>
    <row r="21" spans="2:11" x14ac:dyDescent="0.25">
      <c r="B21" s="42" t="s">
        <v>23</v>
      </c>
      <c r="C21" s="8" t="s">
        <v>21</v>
      </c>
      <c r="D21" s="20">
        <v>7414</v>
      </c>
      <c r="E21" s="20">
        <v>651305</v>
      </c>
      <c r="F21" s="24" t="s">
        <v>21</v>
      </c>
      <c r="G21" s="20">
        <v>826</v>
      </c>
      <c r="H21" s="20">
        <v>17140</v>
      </c>
      <c r="I21" s="8" t="s">
        <v>21</v>
      </c>
      <c r="J21" s="186" t="s">
        <v>24</v>
      </c>
    </row>
    <row r="22" spans="2:11" ht="15.75" x14ac:dyDescent="0.25">
      <c r="B22" s="42" t="s">
        <v>25</v>
      </c>
      <c r="C22" s="8" t="s">
        <v>21</v>
      </c>
      <c r="D22" s="49" t="s">
        <v>1</v>
      </c>
      <c r="E22" s="20">
        <v>20325</v>
      </c>
      <c r="F22" s="24" t="s">
        <v>21</v>
      </c>
      <c r="G22" s="20">
        <v>2436</v>
      </c>
      <c r="H22" s="20">
        <v>40936</v>
      </c>
      <c r="I22" s="8" t="s">
        <v>21</v>
      </c>
      <c r="J22" s="186" t="s">
        <v>26</v>
      </c>
    </row>
    <row r="23" spans="2:11" ht="15.75" x14ac:dyDescent="0.25">
      <c r="B23" s="56">
        <v>2015</v>
      </c>
      <c r="C23" s="53"/>
      <c r="D23" s="53"/>
      <c r="E23" s="53"/>
      <c r="F23" s="53"/>
      <c r="G23" s="53"/>
      <c r="H23" s="53"/>
      <c r="I23" s="53"/>
      <c r="J23" s="86">
        <v>2015</v>
      </c>
    </row>
    <row r="24" spans="2:11" ht="15.75" x14ac:dyDescent="0.25">
      <c r="B24" s="42" t="s">
        <v>20</v>
      </c>
      <c r="C24" s="8" t="s">
        <v>21</v>
      </c>
      <c r="D24" s="49" t="s">
        <v>1</v>
      </c>
      <c r="E24" s="20">
        <v>680176</v>
      </c>
      <c r="F24" s="8" t="s">
        <v>21</v>
      </c>
      <c r="G24" s="20">
        <v>3189</v>
      </c>
      <c r="H24" s="20">
        <v>48079</v>
      </c>
      <c r="I24" s="8" t="s">
        <v>21</v>
      </c>
      <c r="J24" s="186" t="s">
        <v>22</v>
      </c>
    </row>
    <row r="25" spans="2:11" x14ac:dyDescent="0.25">
      <c r="B25" s="42" t="s">
        <v>23</v>
      </c>
      <c r="C25" s="8" t="s">
        <v>21</v>
      </c>
      <c r="D25" s="20">
        <v>6946</v>
      </c>
      <c r="E25" s="20">
        <v>647010</v>
      </c>
      <c r="F25" s="8" t="s">
        <v>21</v>
      </c>
      <c r="G25" s="20">
        <v>781</v>
      </c>
      <c r="H25" s="20">
        <v>17367</v>
      </c>
      <c r="I25" s="8" t="s">
        <v>21</v>
      </c>
      <c r="J25" s="186" t="s">
        <v>24</v>
      </c>
    </row>
    <row r="26" spans="2:11" ht="16.5" thickBot="1" x14ac:dyDescent="0.3">
      <c r="B26" s="74" t="s">
        <v>25</v>
      </c>
      <c r="C26" s="116" t="s">
        <v>21</v>
      </c>
      <c r="D26" s="144" t="s">
        <v>1</v>
      </c>
      <c r="E26" s="115">
        <f>+E24-E25</f>
        <v>33166</v>
      </c>
      <c r="F26" s="116" t="s">
        <v>21</v>
      </c>
      <c r="G26" s="115">
        <v>2408</v>
      </c>
      <c r="H26" s="115">
        <v>30711</v>
      </c>
      <c r="I26" s="116" t="s">
        <v>21</v>
      </c>
      <c r="J26" s="80" t="s">
        <v>26</v>
      </c>
    </row>
    <row r="27" spans="2:11" ht="12.75" customHeight="1" x14ac:dyDescent="0.25">
      <c r="B27" s="19"/>
      <c r="C27" s="8"/>
      <c r="D27" s="20"/>
      <c r="E27" s="20"/>
      <c r="F27" s="20"/>
      <c r="G27" s="20"/>
      <c r="H27" s="20"/>
      <c r="I27" s="8"/>
      <c r="J27" s="4"/>
    </row>
    <row r="28" spans="2:11" s="34" customFormat="1" ht="21" x14ac:dyDescent="0.45">
      <c r="B28" s="378" t="s">
        <v>189</v>
      </c>
      <c r="C28" s="378"/>
      <c r="D28" s="378"/>
      <c r="E28" s="378"/>
      <c r="F28" s="378"/>
      <c r="G28" s="378"/>
      <c r="H28" s="378"/>
      <c r="I28" s="378"/>
      <c r="J28" s="378"/>
    </row>
    <row r="29" spans="2:11" s="35" customFormat="1" ht="18.75" x14ac:dyDescent="0.3">
      <c r="B29" s="373" t="s">
        <v>190</v>
      </c>
      <c r="C29" s="373"/>
      <c r="D29" s="373"/>
      <c r="E29" s="373"/>
      <c r="F29" s="373"/>
      <c r="G29" s="373"/>
      <c r="H29" s="373"/>
      <c r="I29" s="373"/>
      <c r="J29" s="373"/>
    </row>
    <row r="30" spans="2:11" x14ac:dyDescent="0.25">
      <c r="B30" s="182"/>
      <c r="C30" s="182"/>
      <c r="D30" s="182"/>
      <c r="E30" s="182"/>
      <c r="F30" s="182"/>
      <c r="G30" s="182"/>
      <c r="H30" s="182"/>
      <c r="I30" s="182"/>
      <c r="J30" s="182"/>
    </row>
    <row r="31" spans="2:11" ht="21" thickBot="1" x14ac:dyDescent="0.3">
      <c r="B31" s="8" t="s">
        <v>28</v>
      </c>
      <c r="C31" s="2"/>
      <c r="D31" s="2"/>
      <c r="E31" s="351" t="s">
        <v>133</v>
      </c>
      <c r="F31" s="351"/>
      <c r="G31" s="351"/>
      <c r="H31" s="2"/>
      <c r="I31" s="6"/>
      <c r="J31" s="7" t="s">
        <v>29</v>
      </c>
    </row>
    <row r="32" spans="2:11" ht="27" customHeight="1" x14ac:dyDescent="0.25">
      <c r="B32" s="369" t="s">
        <v>4</v>
      </c>
      <c r="C32" s="76" t="s">
        <v>5</v>
      </c>
      <c r="D32" s="76" t="s">
        <v>6</v>
      </c>
      <c r="E32" s="76" t="s">
        <v>7</v>
      </c>
      <c r="F32" s="76" t="s">
        <v>8</v>
      </c>
      <c r="G32" s="76" t="s">
        <v>9</v>
      </c>
      <c r="H32" s="76" t="s">
        <v>10</v>
      </c>
      <c r="I32" s="78" t="s">
        <v>11</v>
      </c>
      <c r="J32" s="370" t="s">
        <v>12</v>
      </c>
      <c r="K32" s="9"/>
    </row>
    <row r="33" spans="2:11" ht="18" customHeight="1" x14ac:dyDescent="0.25">
      <c r="B33" s="369"/>
      <c r="C33" s="77" t="s">
        <v>13</v>
      </c>
      <c r="D33" s="77" t="s">
        <v>14</v>
      </c>
      <c r="E33" s="77" t="s">
        <v>15</v>
      </c>
      <c r="F33" s="77" t="s">
        <v>16</v>
      </c>
      <c r="G33" s="77" t="s">
        <v>17</v>
      </c>
      <c r="H33" s="77" t="s">
        <v>18</v>
      </c>
      <c r="I33" s="79" t="s">
        <v>19</v>
      </c>
      <c r="J33" s="370"/>
      <c r="K33" s="9"/>
    </row>
    <row r="34" spans="2:11" x14ac:dyDescent="0.25">
      <c r="B34" s="57">
        <v>2011</v>
      </c>
      <c r="C34" s="53"/>
      <c r="D34" s="53"/>
      <c r="E34" s="53"/>
      <c r="F34" s="53"/>
      <c r="G34" s="53"/>
      <c r="H34" s="53"/>
      <c r="I34" s="53"/>
      <c r="J34" s="101">
        <v>2011</v>
      </c>
    </row>
    <row r="35" spans="2:11" ht="15.75" x14ac:dyDescent="0.25">
      <c r="B35" s="42" t="s">
        <v>20</v>
      </c>
      <c r="C35" s="8" t="s">
        <v>21</v>
      </c>
      <c r="D35" s="49" t="s">
        <v>1</v>
      </c>
      <c r="E35" s="20">
        <v>298927</v>
      </c>
      <c r="F35" s="5" t="s">
        <v>21</v>
      </c>
      <c r="G35" s="20">
        <v>1946</v>
      </c>
      <c r="H35" s="20">
        <v>34981</v>
      </c>
      <c r="I35" s="8" t="s">
        <v>21</v>
      </c>
      <c r="J35" s="186" t="s">
        <v>22</v>
      </c>
    </row>
    <row r="36" spans="2:11" x14ac:dyDescent="0.25">
      <c r="B36" s="42" t="s">
        <v>23</v>
      </c>
      <c r="C36" s="8" t="s">
        <v>21</v>
      </c>
      <c r="D36" s="20">
        <v>1906</v>
      </c>
      <c r="E36" s="20">
        <v>282930</v>
      </c>
      <c r="F36" s="5" t="s">
        <v>21</v>
      </c>
      <c r="G36" s="20">
        <v>865</v>
      </c>
      <c r="H36" s="20">
        <v>11899</v>
      </c>
      <c r="I36" s="8" t="s">
        <v>21</v>
      </c>
      <c r="J36" s="186" t="s">
        <v>24</v>
      </c>
    </row>
    <row r="37" spans="2:11" ht="15.75" x14ac:dyDescent="0.25">
      <c r="B37" s="42" t="s">
        <v>25</v>
      </c>
      <c r="C37" s="8" t="s">
        <v>21</v>
      </c>
      <c r="D37" s="49" t="s">
        <v>1</v>
      </c>
      <c r="E37" s="20">
        <v>15997</v>
      </c>
      <c r="F37" s="5" t="s">
        <v>21</v>
      </c>
      <c r="G37" s="20">
        <v>1081</v>
      </c>
      <c r="H37" s="20">
        <v>23082</v>
      </c>
      <c r="I37" s="8" t="s">
        <v>21</v>
      </c>
      <c r="J37" s="186" t="s">
        <v>26</v>
      </c>
    </row>
    <row r="38" spans="2:11" x14ac:dyDescent="0.25">
      <c r="B38" s="57">
        <v>2012</v>
      </c>
      <c r="C38" s="53"/>
      <c r="D38" s="53"/>
      <c r="E38" s="53"/>
      <c r="F38" s="53"/>
      <c r="G38" s="53"/>
      <c r="H38" s="53"/>
      <c r="I38" s="53"/>
      <c r="J38" s="101">
        <v>2012</v>
      </c>
    </row>
    <row r="39" spans="2:11" ht="15.75" x14ac:dyDescent="0.25">
      <c r="B39" s="42" t="s">
        <v>20</v>
      </c>
      <c r="C39" s="8" t="s">
        <v>21</v>
      </c>
      <c r="D39" s="49" t="s">
        <v>1</v>
      </c>
      <c r="E39" s="20">
        <v>248216</v>
      </c>
      <c r="F39" s="5" t="s">
        <v>21</v>
      </c>
      <c r="G39" s="20">
        <v>1625</v>
      </c>
      <c r="H39" s="20">
        <v>34981</v>
      </c>
      <c r="I39" s="8" t="s">
        <v>21</v>
      </c>
      <c r="J39" s="186" t="s">
        <v>22</v>
      </c>
    </row>
    <row r="40" spans="2:11" x14ac:dyDescent="0.25">
      <c r="B40" s="42" t="s">
        <v>23</v>
      </c>
      <c r="C40" s="8" t="s">
        <v>21</v>
      </c>
      <c r="D40" s="20">
        <v>1604</v>
      </c>
      <c r="E40" s="20">
        <v>243983</v>
      </c>
      <c r="F40" s="5" t="s">
        <v>21</v>
      </c>
      <c r="G40" s="20">
        <v>747</v>
      </c>
      <c r="H40" s="20">
        <v>11899</v>
      </c>
      <c r="I40" s="8" t="s">
        <v>21</v>
      </c>
      <c r="J40" s="186" t="s">
        <v>24</v>
      </c>
    </row>
    <row r="41" spans="2:11" ht="15.75" x14ac:dyDescent="0.25">
      <c r="B41" s="42" t="s">
        <v>25</v>
      </c>
      <c r="C41" s="8" t="s">
        <v>21</v>
      </c>
      <c r="D41" s="49" t="s">
        <v>1</v>
      </c>
      <c r="E41" s="20">
        <v>4233</v>
      </c>
      <c r="F41" s="5" t="s">
        <v>21</v>
      </c>
      <c r="G41" s="20">
        <v>878</v>
      </c>
      <c r="H41" s="20">
        <v>23082</v>
      </c>
      <c r="I41" s="8" t="s">
        <v>21</v>
      </c>
      <c r="J41" s="186" t="s">
        <v>26</v>
      </c>
    </row>
    <row r="42" spans="2:11" x14ac:dyDescent="0.25">
      <c r="B42" s="57">
        <v>2013</v>
      </c>
      <c r="C42" s="53"/>
      <c r="D42" s="53"/>
      <c r="E42" s="53"/>
      <c r="F42" s="53"/>
      <c r="G42" s="53"/>
      <c r="H42" s="53"/>
      <c r="I42" s="53"/>
      <c r="J42" s="101">
        <v>2013</v>
      </c>
    </row>
    <row r="43" spans="2:11" ht="15.75" x14ac:dyDescent="0.25">
      <c r="B43" s="42" t="s">
        <v>20</v>
      </c>
      <c r="C43" s="8" t="s">
        <v>21</v>
      </c>
      <c r="D43" s="49" t="s">
        <v>1</v>
      </c>
      <c r="E43" s="20">
        <v>267299</v>
      </c>
      <c r="F43" s="5" t="s">
        <v>21</v>
      </c>
      <c r="G43" s="20">
        <v>1193</v>
      </c>
      <c r="H43" s="20">
        <v>34981</v>
      </c>
      <c r="I43" s="8" t="s">
        <v>21</v>
      </c>
      <c r="J43" s="186" t="s">
        <v>22</v>
      </c>
    </row>
    <row r="44" spans="2:11" x14ac:dyDescent="0.25">
      <c r="B44" s="42" t="s">
        <v>23</v>
      </c>
      <c r="C44" s="8" t="s">
        <v>21</v>
      </c>
      <c r="D44" s="20">
        <v>1354</v>
      </c>
      <c r="E44" s="20">
        <v>261392</v>
      </c>
      <c r="F44" s="5" t="s">
        <v>21</v>
      </c>
      <c r="G44" s="20">
        <v>400</v>
      </c>
      <c r="H44" s="20">
        <v>11899</v>
      </c>
      <c r="I44" s="8" t="s">
        <v>21</v>
      </c>
      <c r="J44" s="186" t="s">
        <v>24</v>
      </c>
    </row>
    <row r="45" spans="2:11" ht="15.75" x14ac:dyDescent="0.25">
      <c r="B45" s="42" t="s">
        <v>25</v>
      </c>
      <c r="C45" s="8" t="s">
        <v>21</v>
      </c>
      <c r="D45" s="49" t="s">
        <v>1</v>
      </c>
      <c r="E45" s="20">
        <v>5907</v>
      </c>
      <c r="F45" s="5" t="s">
        <v>21</v>
      </c>
      <c r="G45" s="20">
        <v>793</v>
      </c>
      <c r="H45" s="20">
        <v>23082</v>
      </c>
      <c r="I45" s="8" t="s">
        <v>21</v>
      </c>
      <c r="J45" s="186" t="s">
        <v>26</v>
      </c>
    </row>
    <row r="46" spans="2:11" x14ac:dyDescent="0.25">
      <c r="B46" s="57">
        <v>2014</v>
      </c>
      <c r="C46" s="53"/>
      <c r="D46" s="53"/>
      <c r="E46" s="53"/>
      <c r="F46" s="53"/>
      <c r="G46" s="53"/>
      <c r="H46" s="53"/>
      <c r="I46" s="53"/>
      <c r="J46" s="101">
        <v>2014</v>
      </c>
    </row>
    <row r="47" spans="2:11" ht="15.75" x14ac:dyDescent="0.25">
      <c r="B47" s="42" t="s">
        <v>20</v>
      </c>
      <c r="C47" s="8" t="s">
        <v>21</v>
      </c>
      <c r="D47" s="49" t="s">
        <v>1</v>
      </c>
      <c r="E47" s="20">
        <v>272502</v>
      </c>
      <c r="F47" s="5" t="s">
        <v>21</v>
      </c>
      <c r="G47" s="20">
        <v>1033</v>
      </c>
      <c r="H47" s="20">
        <v>25761</v>
      </c>
      <c r="I47" s="8" t="s">
        <v>21</v>
      </c>
      <c r="J47" s="186" t="s">
        <v>22</v>
      </c>
    </row>
    <row r="48" spans="2:11" x14ac:dyDescent="0.25">
      <c r="B48" s="42" t="s">
        <v>23</v>
      </c>
      <c r="C48" s="8" t="s">
        <v>21</v>
      </c>
      <c r="D48" s="20">
        <v>1046</v>
      </c>
      <c r="E48" s="20">
        <v>258880</v>
      </c>
      <c r="F48" s="5" t="s">
        <v>21</v>
      </c>
      <c r="G48" s="20">
        <v>257</v>
      </c>
      <c r="H48" s="20">
        <v>7957</v>
      </c>
      <c r="I48" s="8" t="s">
        <v>21</v>
      </c>
      <c r="J48" s="186" t="s">
        <v>24</v>
      </c>
    </row>
    <row r="49" spans="2:11" ht="15.75" x14ac:dyDescent="0.25">
      <c r="B49" s="42" t="s">
        <v>25</v>
      </c>
      <c r="C49" s="8" t="s">
        <v>21</v>
      </c>
      <c r="D49" s="49" t="s">
        <v>1</v>
      </c>
      <c r="E49" s="20">
        <v>13622</v>
      </c>
      <c r="F49" s="5" t="s">
        <v>21</v>
      </c>
      <c r="G49" s="20">
        <v>776</v>
      </c>
      <c r="H49" s="20">
        <v>17804</v>
      </c>
      <c r="I49" s="8" t="s">
        <v>21</v>
      </c>
      <c r="J49" s="186" t="s">
        <v>26</v>
      </c>
    </row>
    <row r="50" spans="2:11" ht="15.75" x14ac:dyDescent="0.25">
      <c r="B50" s="56">
        <v>2015</v>
      </c>
      <c r="C50" s="53"/>
      <c r="D50" s="53"/>
      <c r="E50" s="53"/>
      <c r="F50" s="53"/>
      <c r="G50" s="53"/>
      <c r="H50" s="53"/>
      <c r="I50" s="53"/>
      <c r="J50" s="86">
        <v>2015</v>
      </c>
    </row>
    <row r="51" spans="2:11" ht="15.75" x14ac:dyDescent="0.25">
      <c r="B51" s="42" t="s">
        <v>20</v>
      </c>
      <c r="C51" s="8" t="s">
        <v>21</v>
      </c>
      <c r="D51" s="49" t="s">
        <v>1</v>
      </c>
      <c r="E51" s="20">
        <v>247915</v>
      </c>
      <c r="F51" s="8" t="s">
        <v>21</v>
      </c>
      <c r="G51" s="20">
        <v>1040</v>
      </c>
      <c r="H51" s="20">
        <v>19418</v>
      </c>
      <c r="I51" s="8" t="s">
        <v>21</v>
      </c>
      <c r="J51" s="186" t="s">
        <v>22</v>
      </c>
    </row>
    <row r="52" spans="2:11" x14ac:dyDescent="0.25">
      <c r="B52" s="42" t="s">
        <v>23</v>
      </c>
      <c r="C52" s="8" t="s">
        <v>21</v>
      </c>
      <c r="D52" s="20">
        <v>1042</v>
      </c>
      <c r="E52" s="20">
        <v>230578</v>
      </c>
      <c r="F52" s="8" t="s">
        <v>21</v>
      </c>
      <c r="G52" s="20">
        <v>251</v>
      </c>
      <c r="H52" s="20">
        <v>8650</v>
      </c>
      <c r="I52" s="8" t="s">
        <v>21</v>
      </c>
      <c r="J52" s="186" t="s">
        <v>24</v>
      </c>
    </row>
    <row r="53" spans="2:11" ht="16.5" thickBot="1" x14ac:dyDescent="0.3">
      <c r="B53" s="74" t="s">
        <v>25</v>
      </c>
      <c r="C53" s="116" t="s">
        <v>21</v>
      </c>
      <c r="D53" s="144" t="s">
        <v>1</v>
      </c>
      <c r="E53" s="115">
        <f>+E51-E52</f>
        <v>17337</v>
      </c>
      <c r="F53" s="116" t="s">
        <v>21</v>
      </c>
      <c r="G53" s="115">
        <v>789</v>
      </c>
      <c r="H53" s="115">
        <v>10768</v>
      </c>
      <c r="I53" s="116" t="s">
        <v>21</v>
      </c>
      <c r="J53" s="80" t="s">
        <v>26</v>
      </c>
    </row>
    <row r="54" spans="2:11" ht="12.75" customHeight="1" x14ac:dyDescent="0.25">
      <c r="B54" s="19"/>
      <c r="C54" s="8"/>
      <c r="D54" s="20"/>
      <c r="E54" s="20"/>
      <c r="F54" s="20"/>
      <c r="G54" s="20"/>
      <c r="H54" s="20"/>
      <c r="I54" s="8"/>
      <c r="J54" s="4"/>
    </row>
    <row r="55" spans="2:11" s="34" customFormat="1" ht="21" x14ac:dyDescent="0.45">
      <c r="B55" s="378" t="s">
        <v>189</v>
      </c>
      <c r="C55" s="378"/>
      <c r="D55" s="378"/>
      <c r="E55" s="378"/>
      <c r="F55" s="378"/>
      <c r="G55" s="378"/>
      <c r="H55" s="378"/>
      <c r="I55" s="378"/>
      <c r="J55" s="378"/>
    </row>
    <row r="56" spans="2:11" s="35" customFormat="1" ht="18.75" x14ac:dyDescent="0.3">
      <c r="B56" s="373" t="s">
        <v>190</v>
      </c>
      <c r="C56" s="373"/>
      <c r="D56" s="373"/>
      <c r="E56" s="373"/>
      <c r="F56" s="373"/>
      <c r="G56" s="373"/>
      <c r="H56" s="373"/>
      <c r="I56" s="373"/>
      <c r="J56" s="373"/>
    </row>
    <row r="57" spans="2:11" x14ac:dyDescent="0.25">
      <c r="B57" s="182"/>
      <c r="C57" s="182"/>
      <c r="D57" s="182"/>
      <c r="E57" s="182"/>
      <c r="F57" s="182"/>
      <c r="G57" s="182"/>
      <c r="H57" s="182"/>
      <c r="I57" s="182"/>
      <c r="J57" s="182"/>
    </row>
    <row r="58" spans="2:11" ht="21" thickBot="1" x14ac:dyDescent="0.3">
      <c r="B58" s="8" t="s">
        <v>28</v>
      </c>
      <c r="C58" s="2"/>
      <c r="D58" s="2"/>
      <c r="E58" s="351" t="s">
        <v>283</v>
      </c>
      <c r="F58" s="351"/>
      <c r="G58" s="351"/>
      <c r="H58" s="2"/>
      <c r="I58" s="6"/>
      <c r="J58" s="7" t="s">
        <v>29</v>
      </c>
    </row>
    <row r="59" spans="2:11" ht="27" customHeight="1" x14ac:dyDescent="0.25">
      <c r="B59" s="369" t="s">
        <v>4</v>
      </c>
      <c r="C59" s="76" t="s">
        <v>5</v>
      </c>
      <c r="D59" s="76" t="s">
        <v>6</v>
      </c>
      <c r="E59" s="76" t="s">
        <v>7</v>
      </c>
      <c r="F59" s="76" t="s">
        <v>8</v>
      </c>
      <c r="G59" s="76" t="s">
        <v>9</v>
      </c>
      <c r="H59" s="76" t="s">
        <v>10</v>
      </c>
      <c r="I59" s="78" t="s">
        <v>11</v>
      </c>
      <c r="J59" s="370" t="s">
        <v>12</v>
      </c>
      <c r="K59" s="9"/>
    </row>
    <row r="60" spans="2:11" ht="18" customHeight="1" x14ac:dyDescent="0.25">
      <c r="B60" s="369"/>
      <c r="C60" s="77" t="s">
        <v>13</v>
      </c>
      <c r="D60" s="77" t="s">
        <v>14</v>
      </c>
      <c r="E60" s="77" t="s">
        <v>15</v>
      </c>
      <c r="F60" s="77" t="s">
        <v>16</v>
      </c>
      <c r="G60" s="77" t="s">
        <v>17</v>
      </c>
      <c r="H60" s="77" t="s">
        <v>18</v>
      </c>
      <c r="I60" s="79" t="s">
        <v>19</v>
      </c>
      <c r="J60" s="370"/>
      <c r="K60" s="9"/>
    </row>
    <row r="61" spans="2:11" x14ac:dyDescent="0.25">
      <c r="B61" s="57">
        <v>2011</v>
      </c>
      <c r="C61" s="53"/>
      <c r="D61" s="53"/>
      <c r="E61" s="53"/>
      <c r="F61" s="53"/>
      <c r="G61" s="53"/>
      <c r="H61" s="53"/>
      <c r="I61" s="53"/>
      <c r="J61" s="101">
        <v>2011</v>
      </c>
    </row>
    <row r="62" spans="2:11" ht="15.75" x14ac:dyDescent="0.25">
      <c r="B62" s="42" t="s">
        <v>20</v>
      </c>
      <c r="C62" s="8" t="s">
        <v>21</v>
      </c>
      <c r="D62" s="49" t="s">
        <v>1</v>
      </c>
      <c r="E62" s="20">
        <v>309628</v>
      </c>
      <c r="F62" s="5" t="s">
        <v>21</v>
      </c>
      <c r="G62" s="20">
        <v>5254</v>
      </c>
      <c r="H62" s="20">
        <v>29767</v>
      </c>
      <c r="I62" s="8" t="s">
        <v>21</v>
      </c>
      <c r="J62" s="186" t="s">
        <v>22</v>
      </c>
    </row>
    <row r="63" spans="2:11" x14ac:dyDescent="0.25">
      <c r="B63" s="42" t="s">
        <v>306</v>
      </c>
      <c r="C63" s="8" t="s">
        <v>21</v>
      </c>
      <c r="D63" s="20">
        <v>3862</v>
      </c>
      <c r="E63" s="20">
        <v>302797</v>
      </c>
      <c r="F63" s="5" t="s">
        <v>21</v>
      </c>
      <c r="G63" s="20">
        <v>2172</v>
      </c>
      <c r="H63" s="20">
        <v>12719</v>
      </c>
      <c r="I63" s="8" t="s">
        <v>21</v>
      </c>
      <c r="J63" s="186" t="s">
        <v>24</v>
      </c>
    </row>
    <row r="64" spans="2:11" ht="15.75" x14ac:dyDescent="0.25">
      <c r="B64" s="42" t="s">
        <v>307</v>
      </c>
      <c r="C64" s="8" t="s">
        <v>21</v>
      </c>
      <c r="D64" s="49" t="s">
        <v>1</v>
      </c>
      <c r="E64" s="20">
        <v>6831</v>
      </c>
      <c r="F64" s="5" t="s">
        <v>21</v>
      </c>
      <c r="G64" s="20">
        <v>3082</v>
      </c>
      <c r="H64" s="20">
        <v>17048</v>
      </c>
      <c r="I64" s="8" t="s">
        <v>21</v>
      </c>
      <c r="J64" s="186" t="s">
        <v>26</v>
      </c>
    </row>
    <row r="65" spans="2:10" x14ac:dyDescent="0.25">
      <c r="B65" s="57">
        <v>2012</v>
      </c>
      <c r="C65" s="53"/>
      <c r="D65" s="53"/>
      <c r="E65" s="53"/>
      <c r="F65" s="53"/>
      <c r="G65" s="53"/>
      <c r="H65" s="53"/>
      <c r="I65" s="53"/>
      <c r="J65" s="101">
        <v>2012</v>
      </c>
    </row>
    <row r="66" spans="2:10" ht="15.75" x14ac:dyDescent="0.25">
      <c r="B66" s="42" t="s">
        <v>20</v>
      </c>
      <c r="C66" s="8" t="s">
        <v>21</v>
      </c>
      <c r="D66" s="49" t="s">
        <v>1</v>
      </c>
      <c r="E66" s="20">
        <v>359316</v>
      </c>
      <c r="F66" s="5" t="s">
        <v>21</v>
      </c>
      <c r="G66" s="20">
        <v>4853</v>
      </c>
      <c r="H66" s="20">
        <v>29767</v>
      </c>
      <c r="I66" s="8" t="s">
        <v>21</v>
      </c>
      <c r="J66" s="186" t="s">
        <v>22</v>
      </c>
    </row>
    <row r="67" spans="2:10" x14ac:dyDescent="0.25">
      <c r="B67" s="42" t="s">
        <v>306</v>
      </c>
      <c r="C67" s="8" t="s">
        <v>21</v>
      </c>
      <c r="D67" s="20">
        <v>5184</v>
      </c>
      <c r="E67" s="20">
        <v>358870</v>
      </c>
      <c r="F67" s="5" t="s">
        <v>21</v>
      </c>
      <c r="G67" s="20">
        <v>1839</v>
      </c>
      <c r="H67" s="20">
        <v>12719</v>
      </c>
      <c r="I67" s="8" t="s">
        <v>21</v>
      </c>
      <c r="J67" s="186" t="s">
        <v>24</v>
      </c>
    </row>
    <row r="68" spans="2:10" ht="15.75" x14ac:dyDescent="0.25">
      <c r="B68" s="42" t="s">
        <v>307</v>
      </c>
      <c r="C68" s="8" t="s">
        <v>21</v>
      </c>
      <c r="D68" s="49" t="s">
        <v>1</v>
      </c>
      <c r="E68" s="20">
        <v>446</v>
      </c>
      <c r="F68" s="5" t="s">
        <v>21</v>
      </c>
      <c r="G68" s="20">
        <v>3014</v>
      </c>
      <c r="H68" s="20">
        <v>17048</v>
      </c>
      <c r="I68" s="8" t="s">
        <v>21</v>
      </c>
      <c r="J68" s="186" t="s">
        <v>26</v>
      </c>
    </row>
    <row r="69" spans="2:10" x14ac:dyDescent="0.25">
      <c r="B69" s="57">
        <v>2013</v>
      </c>
      <c r="C69" s="53"/>
      <c r="D69" s="53"/>
      <c r="E69" s="53"/>
      <c r="F69" s="53"/>
      <c r="G69" s="53"/>
      <c r="H69" s="53"/>
      <c r="I69" s="53"/>
      <c r="J69" s="101">
        <v>2013</v>
      </c>
    </row>
    <row r="70" spans="2:10" ht="15.75" x14ac:dyDescent="0.25">
      <c r="B70" s="42" t="s">
        <v>20</v>
      </c>
      <c r="C70" s="8" t="s">
        <v>21</v>
      </c>
      <c r="D70" s="49" t="s">
        <v>1</v>
      </c>
      <c r="E70" s="20">
        <v>365348</v>
      </c>
      <c r="F70" s="5" t="s">
        <v>21</v>
      </c>
      <c r="G70" s="20">
        <v>2932</v>
      </c>
      <c r="H70" s="20">
        <v>29767</v>
      </c>
      <c r="I70" s="8" t="s">
        <v>21</v>
      </c>
      <c r="J70" s="186" t="s">
        <v>22</v>
      </c>
    </row>
    <row r="71" spans="2:10" x14ac:dyDescent="0.25">
      <c r="B71" s="42" t="s">
        <v>306</v>
      </c>
      <c r="C71" s="8" t="s">
        <v>21</v>
      </c>
      <c r="D71" s="20">
        <v>7114</v>
      </c>
      <c r="E71" s="20">
        <v>361141</v>
      </c>
      <c r="F71" s="5" t="s">
        <v>21</v>
      </c>
      <c r="G71" s="20">
        <v>1029</v>
      </c>
      <c r="H71" s="20">
        <v>12719</v>
      </c>
      <c r="I71" s="8" t="s">
        <v>21</v>
      </c>
      <c r="J71" s="186" t="s">
        <v>24</v>
      </c>
    </row>
    <row r="72" spans="2:10" ht="15.75" x14ac:dyDescent="0.25">
      <c r="B72" s="42" t="s">
        <v>307</v>
      </c>
      <c r="C72" s="8" t="s">
        <v>21</v>
      </c>
      <c r="D72" s="49" t="s">
        <v>1</v>
      </c>
      <c r="E72" s="20">
        <v>4207</v>
      </c>
      <c r="F72" s="5" t="s">
        <v>21</v>
      </c>
      <c r="G72" s="20">
        <v>1903</v>
      </c>
      <c r="H72" s="20">
        <v>17048</v>
      </c>
      <c r="I72" s="8" t="s">
        <v>21</v>
      </c>
      <c r="J72" s="186" t="s">
        <v>26</v>
      </c>
    </row>
    <row r="73" spans="2:10" x14ac:dyDescent="0.25">
      <c r="B73" s="57">
        <v>2014</v>
      </c>
      <c r="C73" s="53"/>
      <c r="D73" s="53"/>
      <c r="E73" s="53"/>
      <c r="F73" s="53"/>
      <c r="G73" s="53"/>
      <c r="H73" s="53"/>
      <c r="I73" s="53"/>
      <c r="J73" s="101">
        <v>2014</v>
      </c>
    </row>
    <row r="74" spans="2:10" ht="15.75" x14ac:dyDescent="0.25">
      <c r="B74" s="42" t="s">
        <v>20</v>
      </c>
      <c r="C74" s="8" t="s">
        <v>21</v>
      </c>
      <c r="D74" s="49" t="s">
        <v>1</v>
      </c>
      <c r="E74" s="20">
        <v>399128</v>
      </c>
      <c r="F74" s="5" t="s">
        <v>21</v>
      </c>
      <c r="G74" s="20">
        <v>2229</v>
      </c>
      <c r="H74" s="20">
        <v>32315</v>
      </c>
      <c r="I74" s="8" t="s">
        <v>21</v>
      </c>
      <c r="J74" s="186" t="s">
        <v>22</v>
      </c>
    </row>
    <row r="75" spans="2:10" x14ac:dyDescent="0.25">
      <c r="B75" s="42" t="s">
        <v>23</v>
      </c>
      <c r="C75" s="8" t="s">
        <v>21</v>
      </c>
      <c r="D75" s="20">
        <v>6368</v>
      </c>
      <c r="E75" s="20">
        <v>392425</v>
      </c>
      <c r="F75" s="5" t="s">
        <v>21</v>
      </c>
      <c r="G75" s="20">
        <v>569</v>
      </c>
      <c r="H75" s="20">
        <v>9183</v>
      </c>
      <c r="I75" s="8" t="s">
        <v>21</v>
      </c>
      <c r="J75" s="186" t="s">
        <v>24</v>
      </c>
    </row>
    <row r="76" spans="2:10" ht="15.75" x14ac:dyDescent="0.25">
      <c r="B76" s="42" t="s">
        <v>25</v>
      </c>
      <c r="C76" s="8" t="s">
        <v>21</v>
      </c>
      <c r="D76" s="49" t="s">
        <v>1</v>
      </c>
      <c r="E76" s="20">
        <v>6703</v>
      </c>
      <c r="F76" s="5" t="s">
        <v>21</v>
      </c>
      <c r="G76" s="20">
        <v>1660</v>
      </c>
      <c r="H76" s="20">
        <v>23132</v>
      </c>
      <c r="I76" s="8" t="s">
        <v>21</v>
      </c>
      <c r="J76" s="186" t="s">
        <v>26</v>
      </c>
    </row>
    <row r="77" spans="2:10" ht="15.75" x14ac:dyDescent="0.25">
      <c r="B77" s="56">
        <v>2015</v>
      </c>
      <c r="C77" s="53"/>
      <c r="D77" s="53"/>
      <c r="E77" s="53"/>
      <c r="F77" s="53"/>
      <c r="G77" s="53"/>
      <c r="H77" s="53"/>
      <c r="I77" s="53"/>
      <c r="J77" s="86">
        <v>2015</v>
      </c>
    </row>
    <row r="78" spans="2:10" ht="15.75" x14ac:dyDescent="0.25">
      <c r="B78" s="42" t="s">
        <v>20</v>
      </c>
      <c r="C78" s="8" t="s">
        <v>21</v>
      </c>
      <c r="D78" s="49" t="s">
        <v>1</v>
      </c>
      <c r="E78" s="20">
        <v>432261</v>
      </c>
      <c r="F78" s="8" t="s">
        <v>21</v>
      </c>
      <c r="G78" s="20">
        <v>2149</v>
      </c>
      <c r="H78" s="20">
        <v>28661</v>
      </c>
      <c r="I78" s="8" t="s">
        <v>21</v>
      </c>
      <c r="J78" s="186" t="s">
        <v>22</v>
      </c>
    </row>
    <row r="79" spans="2:10" x14ac:dyDescent="0.25">
      <c r="B79" s="42" t="s">
        <v>306</v>
      </c>
      <c r="C79" s="8" t="s">
        <v>21</v>
      </c>
      <c r="D79" s="20">
        <v>5904</v>
      </c>
      <c r="E79" s="20">
        <v>416432</v>
      </c>
      <c r="F79" s="8" t="s">
        <v>21</v>
      </c>
      <c r="G79" s="20">
        <v>530</v>
      </c>
      <c r="H79" s="20">
        <v>8717</v>
      </c>
      <c r="I79" s="8" t="s">
        <v>21</v>
      </c>
      <c r="J79" s="186" t="s">
        <v>24</v>
      </c>
    </row>
    <row r="80" spans="2:10" ht="16.5" thickBot="1" x14ac:dyDescent="0.3">
      <c r="B80" s="304" t="s">
        <v>307</v>
      </c>
      <c r="C80" s="116" t="s">
        <v>21</v>
      </c>
      <c r="D80" s="144" t="s">
        <v>1</v>
      </c>
      <c r="E80" s="115">
        <f>+E78-E79</f>
        <v>15829</v>
      </c>
      <c r="F80" s="116" t="s">
        <v>21</v>
      </c>
      <c r="G80" s="115">
        <v>1619</v>
      </c>
      <c r="H80" s="115">
        <v>19943</v>
      </c>
      <c r="I80" s="116" t="s">
        <v>21</v>
      </c>
      <c r="J80" s="80" t="s">
        <v>26</v>
      </c>
    </row>
    <row r="81" spans="2:10" ht="12.75" customHeight="1" x14ac:dyDescent="0.25">
      <c r="B81" s="19"/>
      <c r="C81" s="8"/>
      <c r="D81" s="20"/>
      <c r="E81" s="20"/>
      <c r="F81" s="20"/>
      <c r="G81" s="20"/>
      <c r="H81" s="20"/>
      <c r="I81" s="8"/>
      <c r="J81" s="4"/>
    </row>
  </sheetData>
  <mergeCells count="15">
    <mergeCell ref="B59:B60"/>
    <mergeCell ref="J59:J60"/>
    <mergeCell ref="E31:G31"/>
    <mergeCell ref="E58:G58"/>
    <mergeCell ref="B56:J56"/>
    <mergeCell ref="B55:J55"/>
    <mergeCell ref="B5:B6"/>
    <mergeCell ref="J5:J6"/>
    <mergeCell ref="B32:B33"/>
    <mergeCell ref="J32:J33"/>
    <mergeCell ref="B1:J1"/>
    <mergeCell ref="B2:J2"/>
    <mergeCell ref="B28:J28"/>
    <mergeCell ref="B29:J29"/>
    <mergeCell ref="E4:G4"/>
  </mergeCells>
  <printOptions horizontalCentered="1"/>
  <pageMargins left="0.7" right="0.7" top="0.75" bottom="0.75" header="0.3" footer="0.3"/>
  <pageSetup paperSize="9" orientation="landscape" horizontalDpi="300" verticalDpi="300" r:id="rId1"/>
  <rowBreaks count="2" manualBreakCount="2">
    <brk id="27" min="1" max="9" man="1"/>
    <brk id="54" min="1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34</vt:i4>
      </vt:variant>
    </vt:vector>
  </HeadingPairs>
  <TitlesOfParts>
    <vt:vector size="53" baseType="lpstr">
      <vt:lpstr>غلاف</vt:lpstr>
      <vt:lpstr>T.1</vt:lpstr>
      <vt:lpstr>T.2</vt:lpstr>
      <vt:lpstr>T.3</vt:lpstr>
      <vt:lpstr>T.4</vt:lpstr>
      <vt:lpstr>T.5</vt:lpstr>
      <vt:lpstr>T.6</vt:lpstr>
      <vt:lpstr>T.7</vt:lpstr>
      <vt:lpstr>T.8</vt:lpstr>
      <vt:lpstr>T.9</vt:lpstr>
      <vt:lpstr>T.10</vt:lpstr>
      <vt:lpstr>T.11</vt:lpstr>
      <vt:lpstr>T.12</vt:lpstr>
      <vt:lpstr>T.13</vt:lpstr>
      <vt:lpstr>T.14</vt:lpstr>
      <vt:lpstr>T.15</vt:lpstr>
      <vt:lpstr>T.16</vt:lpstr>
      <vt:lpstr>T.17</vt:lpstr>
      <vt:lpstr>T.18</vt:lpstr>
      <vt:lpstr>T.1!_ftn1</vt:lpstr>
      <vt:lpstr>T.1!_ftnref1</vt:lpstr>
      <vt:lpstr>T.10!_Toc445735924</vt:lpstr>
      <vt:lpstr>T.3!_Toc445736018</vt:lpstr>
      <vt:lpstr>T.5!_Toc445736021</vt:lpstr>
      <vt:lpstr>T.6!_Toc445736024</vt:lpstr>
      <vt:lpstr>T.7!_Toc445736027</vt:lpstr>
      <vt:lpstr>T.9!_Toc445736033</vt:lpstr>
      <vt:lpstr>T.10!_Toc445736036</vt:lpstr>
      <vt:lpstr>T.1!_Toc455920368</vt:lpstr>
      <vt:lpstr>T.3!_Toc455998640</vt:lpstr>
      <vt:lpstr>T.5!_Toc455998643</vt:lpstr>
      <vt:lpstr>T.7!_Toc455998649</vt:lpstr>
      <vt:lpstr>T.9!_Toc455998655</vt:lpstr>
      <vt:lpstr>T.1!_Toc456503083</vt:lpstr>
      <vt:lpstr>T.1!Print_Area</vt:lpstr>
      <vt:lpstr>T.10!Print_Area</vt:lpstr>
      <vt:lpstr>T.11!Print_Area</vt:lpstr>
      <vt:lpstr>T.12!Print_Area</vt:lpstr>
      <vt:lpstr>T.13!Print_Area</vt:lpstr>
      <vt:lpstr>T.14!Print_Area</vt:lpstr>
      <vt:lpstr>T.15!Print_Area</vt:lpstr>
      <vt:lpstr>T.16!Print_Area</vt:lpstr>
      <vt:lpstr>T.17!Print_Area</vt:lpstr>
      <vt:lpstr>T.18!Print_Area</vt:lpstr>
      <vt:lpstr>T.2!Print_Area</vt:lpstr>
      <vt:lpstr>T.3!Print_Area</vt:lpstr>
      <vt:lpstr>T.4!Print_Area</vt:lpstr>
      <vt:lpstr>T.5!Print_Area</vt:lpstr>
      <vt:lpstr>T.6!Print_Area</vt:lpstr>
      <vt:lpstr>T.7!Print_Area</vt:lpstr>
      <vt:lpstr>T.8!Print_Area</vt:lpstr>
      <vt:lpstr>T.9!Print_Area</vt:lpstr>
      <vt:lpstr>غلاف!Print_Area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2017-05-23T10:34:53Z</dcterms:modified>
</cp:coreProperties>
</file>