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5" windowWidth="14805" windowHeight="8010" tabRatio="955" activeTab="3"/>
  </bookViews>
  <sheets>
    <sheet name="الغلاف" sheetId="51" r:id="rId1"/>
    <sheet name="المحتويات" sheetId="50" r:id="rId2"/>
    <sheet name="الرموز في الجداول" sheetId="52" r:id="rId3"/>
    <sheet name="المفاهيم والمصطلحات" sheetId="54" r:id="rId4"/>
    <sheet name="الجداول" sheetId="53" r:id="rId5"/>
    <sheet name="الاشكال البيانية" sheetId="55" r:id="rId6"/>
    <sheet name="المقدمة" sheetId="56" r:id="rId7"/>
    <sheet name="المرافق الصحية" sheetId="49" r:id="rId8"/>
    <sheet name="CH 1.1" sheetId="1" r:id="rId9"/>
    <sheet name="CH 1.2" sheetId="3" r:id="rId10"/>
    <sheet name="CH 1.3" sheetId="4" r:id="rId11"/>
    <sheet name="CH 1.4" sheetId="32" r:id="rId12"/>
    <sheet name="القوى العاملة الصحية" sheetId="57" r:id="rId13"/>
    <sheet name="CH 2.1" sheetId="6" r:id="rId14"/>
    <sheet name="CH 2.2" sheetId="12" r:id="rId15"/>
    <sheet name="CH 2.3" sheetId="7" r:id="rId16"/>
    <sheet name="2.3.a" sheetId="26" r:id="rId17"/>
    <sheet name="CH 2.4" sheetId="8" r:id="rId18"/>
    <sheet name="CH 2.4.a" sheetId="27" r:id="rId19"/>
    <sheet name="CH2.5" sheetId="9" r:id="rId20"/>
    <sheet name="CH2.5.a" sheetId="28" r:id="rId21"/>
    <sheet name="CH2.5.b" sheetId="46" r:id="rId22"/>
    <sheet name="CH 2.6" sheetId="10" r:id="rId23"/>
    <sheet name="CH 2.6.a" sheetId="29" r:id="rId24"/>
    <sheet name="CH 2.7" sheetId="30" r:id="rId25"/>
    <sheet name="CH 2.7 a" sheetId="47" r:id="rId26"/>
    <sheet name="Sheet12" sheetId="58" r:id="rId27"/>
    <sheet name="CH 3.1" sheetId="13" r:id="rId28"/>
    <sheet name="CH 3.2" sheetId="14" r:id="rId29"/>
    <sheet name="CH 3.3" sheetId="15" r:id="rId30"/>
    <sheet name="CH 3.4" sheetId="16" r:id="rId31"/>
    <sheet name="CH 3.5" sheetId="17" r:id="rId32"/>
    <sheet name="CH 3.6" sheetId="18" r:id="rId33"/>
    <sheet name="CH 3.7" sheetId="19" r:id="rId34"/>
    <sheet name="CH 3.8" sheetId="48" r:id="rId35"/>
    <sheet name="CH 3.9" sheetId="20" r:id="rId36"/>
  </sheets>
  <externalReferences>
    <externalReference r:id="rId37"/>
  </externalReferences>
  <definedNames>
    <definedName name="_xlnm.Print_Area" localSheetId="16">'2.3.a'!$A$1:$I$40</definedName>
    <definedName name="_xlnm.Print_Area" localSheetId="8">'CH 1.1'!$A$1:$I$40</definedName>
    <definedName name="_xlnm.Print_Area" localSheetId="9">'CH 1.2'!$A$1:$I$30</definedName>
    <definedName name="_xlnm.Print_Area" localSheetId="10">'CH 1.3'!$A$1:$I$40</definedName>
    <definedName name="_xlnm.Print_Area" localSheetId="11">'CH 1.4'!$A$1:$I$40</definedName>
    <definedName name="_xlnm.Print_Area" localSheetId="13">'CH 2.1'!$A$1:$I$40</definedName>
    <definedName name="_xlnm.Print_Area" localSheetId="14">'CH 2.2'!$A$1:$I$47</definedName>
    <definedName name="_xlnm.Print_Area" localSheetId="15">'CH 2.3'!$A$1:$I$69</definedName>
    <definedName name="_xlnm.Print_Area" localSheetId="17">'CH 2.4'!$A$1:$I$74</definedName>
    <definedName name="_xlnm.Print_Area" localSheetId="18">'CH 2.4.a'!$A$1:$I$40</definedName>
    <definedName name="_xlnm.Print_Area" localSheetId="22">'CH 2.6'!$A$1:$I$75</definedName>
    <definedName name="_xlnm.Print_Area" localSheetId="23">'CH 2.6.a'!$A$1:$I$41</definedName>
    <definedName name="_xlnm.Print_Area" localSheetId="24">'CH 2.7'!$A$1:$I$73</definedName>
    <definedName name="_xlnm.Print_Area" localSheetId="25">'CH 2.7 a'!$A$1:$I$41</definedName>
    <definedName name="_xlnm.Print_Area" localSheetId="27">'CH 3.1'!$A$1:$I$73</definedName>
    <definedName name="_xlnm.Print_Area" localSheetId="28">'CH 3.2'!$A$1:$I$46</definedName>
    <definedName name="_xlnm.Print_Area" localSheetId="29">'CH 3.3'!$A$1:$H$27</definedName>
    <definedName name="_xlnm.Print_Area" localSheetId="30">'CH 3.4'!$A$1:$I$65</definedName>
    <definedName name="_xlnm.Print_Area" localSheetId="31">'CH 3.5'!$A$1:$I$30</definedName>
    <definedName name="_xlnm.Print_Area" localSheetId="32">'CH 3.6'!$A$1:$H$16</definedName>
    <definedName name="_xlnm.Print_Area" localSheetId="33">'CH 3.7'!$A$1:$H$82</definedName>
    <definedName name="_xlnm.Print_Area" localSheetId="34">'CH 3.8'!$A$1:$H$14</definedName>
    <definedName name="_xlnm.Print_Area" localSheetId="35">'CH 3.9'!$A$1:$H$71</definedName>
    <definedName name="_xlnm.Print_Area" localSheetId="19">'CH2.5'!$A$1:$I$45</definedName>
    <definedName name="_xlnm.Print_Area" localSheetId="20">'CH2.5.a'!$A$1:$I$40</definedName>
    <definedName name="_xlnm.Print_Area" localSheetId="21">'CH2.5.b'!$A$1:$I$43</definedName>
    <definedName name="_xlnm.Print_Area" localSheetId="5">'الاشكال البيانية'!$A$1:$C$15</definedName>
    <definedName name="_xlnm.Print_Area" localSheetId="4">الجداول!$A$1:$C$28</definedName>
    <definedName name="_xlnm.Print_Area" localSheetId="2">'الرموز في الجداول'!$A$1:$C$19</definedName>
    <definedName name="_xlnm.Print_Area" localSheetId="0">الغلاف!$A$1:$B$8</definedName>
    <definedName name="_xlnm.Print_Area" localSheetId="12">'القوى العاملة الصحية'!$A$1:$A$2</definedName>
    <definedName name="_xlnm.Print_Area" localSheetId="7">'المرافق الصحية'!$A$1:$A$2</definedName>
    <definedName name="_xlnm.Print_Area" localSheetId="3">'المفاهيم والمصطلحات'!$A$1:$B$22</definedName>
    <definedName name="_xlnm.Print_Area" localSheetId="6">المقدمة!$A$1:$B$8</definedName>
  </definedNames>
  <calcPr calcId="162913"/>
</workbook>
</file>

<file path=xl/calcChain.xml><?xml version="1.0" encoding="utf-8"?>
<calcChain xmlns="http://schemas.openxmlformats.org/spreadsheetml/2006/main">
  <c r="A8" i="55" l="1"/>
  <c r="A8" i="53"/>
  <c r="B8" i="6"/>
  <c r="C15" i="55" l="1"/>
  <c r="C14" i="55"/>
  <c r="C13" i="55"/>
  <c r="C12" i="55"/>
  <c r="C11" i="55"/>
  <c r="C10" i="55"/>
  <c r="C9" i="55"/>
  <c r="C8" i="55"/>
  <c r="C7" i="55"/>
  <c r="C6" i="55"/>
  <c r="C5" i="55"/>
  <c r="A15" i="55"/>
  <c r="A14" i="55"/>
  <c r="A13" i="55"/>
  <c r="A12" i="55"/>
  <c r="A11" i="55"/>
  <c r="A10" i="55"/>
  <c r="A9" i="55"/>
  <c r="A7" i="55"/>
  <c r="A6" i="55"/>
  <c r="A5" i="55"/>
  <c r="C4" i="55"/>
  <c r="A4" i="55"/>
  <c r="C3" i="55"/>
  <c r="A3" i="55"/>
  <c r="C28" i="53"/>
  <c r="C27" i="53"/>
  <c r="C26" i="53"/>
  <c r="C25" i="53"/>
  <c r="C24" i="53"/>
  <c r="C23" i="53"/>
  <c r="C22" i="53"/>
  <c r="C21" i="53"/>
  <c r="C20" i="53"/>
  <c r="C19" i="53"/>
  <c r="C18" i="53"/>
  <c r="C17" i="53"/>
  <c r="C16" i="53"/>
  <c r="C15" i="53"/>
  <c r="C14" i="53"/>
  <c r="C13" i="53"/>
  <c r="C12" i="53"/>
  <c r="C11" i="53"/>
  <c r="C10" i="53"/>
  <c r="C9" i="53"/>
  <c r="C8" i="53"/>
  <c r="C7" i="53"/>
  <c r="C6" i="53"/>
  <c r="C5" i="53"/>
  <c r="A28" i="53"/>
  <c r="A27" i="53"/>
  <c r="A26" i="53"/>
  <c r="A25" i="53"/>
  <c r="A24" i="53"/>
  <c r="A23" i="53"/>
  <c r="A22" i="53"/>
  <c r="A21" i="53"/>
  <c r="A20" i="53"/>
  <c r="A19" i="53"/>
  <c r="A18" i="53"/>
  <c r="A17" i="53"/>
  <c r="A16" i="53"/>
  <c r="A13" i="53"/>
  <c r="A12" i="53"/>
  <c r="A11" i="53"/>
  <c r="A10" i="53"/>
  <c r="A9" i="53"/>
  <c r="A7" i="53"/>
  <c r="A6" i="53"/>
  <c r="A5" i="53"/>
  <c r="A4" i="53"/>
  <c r="A3" i="53"/>
  <c r="C4" i="53"/>
  <c r="C3" i="53"/>
  <c r="A15" i="53"/>
  <c r="A14" i="53"/>
  <c r="B36" i="4" l="1"/>
  <c r="H10" i="17" l="1"/>
  <c r="H8" i="17"/>
  <c r="B37" i="13" l="1"/>
  <c r="C40" i="13"/>
  <c r="C35" i="13"/>
  <c r="C30" i="13"/>
  <c r="C25" i="13"/>
  <c r="C20" i="13"/>
  <c r="C15" i="13"/>
  <c r="C10" i="13"/>
  <c r="B9" i="6"/>
  <c r="B10" i="6"/>
  <c r="E40" i="6"/>
  <c r="D40" i="6"/>
  <c r="C40" i="6"/>
  <c r="B40" i="6"/>
  <c r="E39" i="6"/>
  <c r="D39" i="6"/>
  <c r="C39" i="6"/>
  <c r="B39" i="6"/>
  <c r="E38" i="6"/>
  <c r="D38" i="6"/>
  <c r="C38" i="6"/>
  <c r="B38" i="6"/>
  <c r="E35" i="6"/>
  <c r="D35" i="6"/>
  <c r="C35" i="6"/>
  <c r="B35" i="6"/>
  <c r="E34" i="6"/>
  <c r="D34" i="6"/>
  <c r="C34" i="6"/>
  <c r="B34" i="6"/>
  <c r="E33" i="6"/>
  <c r="D33" i="6"/>
  <c r="C33" i="6"/>
  <c r="B33" i="6"/>
  <c r="F30" i="6"/>
  <c r="E30" i="6"/>
  <c r="D30" i="6"/>
  <c r="C30" i="6"/>
  <c r="B30" i="6"/>
  <c r="E29" i="6"/>
  <c r="D29" i="6"/>
  <c r="C29" i="6"/>
  <c r="B29" i="6"/>
  <c r="E28" i="6"/>
  <c r="D28" i="6"/>
  <c r="C28" i="6"/>
  <c r="B28" i="6"/>
  <c r="F27" i="6"/>
  <c r="F25" i="6"/>
  <c r="E25" i="6"/>
  <c r="D25" i="6"/>
  <c r="C25" i="6"/>
  <c r="B25" i="6"/>
  <c r="E24" i="6"/>
  <c r="D24" i="6"/>
  <c r="C24" i="6"/>
  <c r="B24" i="6"/>
  <c r="E23" i="6"/>
  <c r="D23" i="6"/>
  <c r="C23" i="6"/>
  <c r="B23" i="6"/>
  <c r="F22" i="6"/>
  <c r="F20" i="6"/>
  <c r="E20" i="6"/>
  <c r="D20" i="6"/>
  <c r="C20" i="6"/>
  <c r="B20" i="6"/>
  <c r="E19" i="6"/>
  <c r="D19" i="6"/>
  <c r="C19" i="6"/>
  <c r="B19" i="6"/>
  <c r="E18" i="6"/>
  <c r="D18" i="6"/>
  <c r="C18" i="6"/>
  <c r="B18" i="6"/>
  <c r="F17" i="6"/>
  <c r="F15" i="6"/>
  <c r="F12" i="6"/>
  <c r="E15" i="6"/>
  <c r="D15" i="6"/>
  <c r="C15" i="6"/>
  <c r="E14" i="6"/>
  <c r="D14" i="6"/>
  <c r="C14" i="6"/>
  <c r="B14" i="6"/>
  <c r="E13" i="6"/>
  <c r="D13" i="6"/>
  <c r="C13" i="6"/>
  <c r="B13" i="6"/>
  <c r="F7" i="6"/>
  <c r="C8" i="6"/>
  <c r="D8" i="6"/>
  <c r="E8" i="6"/>
  <c r="C9" i="6"/>
  <c r="D9" i="6"/>
  <c r="E9" i="6"/>
  <c r="C10" i="6"/>
  <c r="D10" i="6"/>
  <c r="E10" i="6"/>
  <c r="F10" i="6"/>
  <c r="B37" i="30" l="1"/>
  <c r="B36" i="30" l="1"/>
  <c r="B37" i="10" l="1"/>
  <c r="B37" i="9"/>
  <c r="B37" i="7"/>
  <c r="B42" i="12"/>
  <c r="B36" i="10" l="1"/>
  <c r="B36" i="9"/>
  <c r="H30" i="4" l="1"/>
  <c r="H29" i="4"/>
  <c r="H28" i="4"/>
  <c r="H25" i="4"/>
  <c r="H24" i="4"/>
  <c r="H23" i="4"/>
  <c r="H20" i="4"/>
  <c r="H19" i="4"/>
  <c r="H18" i="4"/>
  <c r="H15" i="4"/>
  <c r="H14" i="4"/>
  <c r="H13" i="4"/>
  <c r="G36" i="4"/>
  <c r="E36" i="4"/>
  <c r="D36" i="4"/>
  <c r="C36" i="4"/>
  <c r="G31" i="4"/>
  <c r="E31" i="4"/>
  <c r="D31" i="4"/>
  <c r="C31" i="4"/>
  <c r="B31" i="4"/>
  <c r="G27" i="4"/>
  <c r="F27" i="4"/>
  <c r="E27" i="4"/>
  <c r="D27" i="4"/>
  <c r="C27" i="4"/>
  <c r="B27" i="4"/>
  <c r="C22" i="4"/>
  <c r="D22" i="4"/>
  <c r="E22" i="4"/>
  <c r="F22" i="4"/>
  <c r="G22" i="4"/>
  <c r="B22" i="4"/>
  <c r="C17" i="4"/>
  <c r="D17" i="4"/>
  <c r="E17" i="4"/>
  <c r="F17" i="4"/>
  <c r="G17" i="4"/>
  <c r="B17" i="4"/>
  <c r="C12" i="4"/>
  <c r="D12" i="4"/>
  <c r="E12" i="4"/>
  <c r="F12" i="4"/>
  <c r="G12" i="4"/>
  <c r="B12" i="4"/>
  <c r="H8" i="4"/>
  <c r="H9" i="4"/>
  <c r="H10" i="4"/>
  <c r="C7" i="4"/>
  <c r="D7" i="4"/>
  <c r="E7" i="4"/>
  <c r="F7" i="4"/>
  <c r="G7" i="4"/>
  <c r="B7" i="4"/>
  <c r="F6" i="4" l="1"/>
  <c r="C21" i="4"/>
  <c r="B26" i="4"/>
  <c r="D6" i="4"/>
  <c r="B11" i="4"/>
  <c r="F16" i="4"/>
  <c r="B6" i="4"/>
  <c r="H17" i="4"/>
  <c r="E6" i="4"/>
  <c r="G11" i="4"/>
  <c r="E16" i="4"/>
  <c r="C26" i="4"/>
  <c r="H22" i="4"/>
  <c r="H27" i="4"/>
  <c r="C6" i="4"/>
  <c r="G21" i="4"/>
  <c r="E26" i="4"/>
  <c r="D16" i="4"/>
  <c r="F26" i="4"/>
  <c r="F11" i="4"/>
  <c r="E11" i="4"/>
  <c r="C16" i="4"/>
  <c r="E21" i="4"/>
  <c r="G26" i="4"/>
  <c r="D11" i="4"/>
  <c r="B16" i="4"/>
  <c r="D21" i="4"/>
  <c r="G6" i="4"/>
  <c r="H7" i="4"/>
  <c r="H12" i="4"/>
  <c r="G16" i="4"/>
  <c r="F21" i="4"/>
  <c r="D26" i="4"/>
  <c r="C11" i="4"/>
  <c r="B21" i="4"/>
  <c r="D20" i="13"/>
  <c r="D15" i="13"/>
  <c r="D10" i="13"/>
  <c r="H16" i="4" l="1"/>
  <c r="H21" i="4"/>
  <c r="H26" i="4"/>
  <c r="H11" i="4"/>
  <c r="H6" i="4"/>
  <c r="B37" i="1" l="1"/>
  <c r="F26" i="30" l="1"/>
  <c r="F6" i="30"/>
  <c r="F26" i="10"/>
  <c r="F26" i="9"/>
  <c r="F26" i="8"/>
  <c r="F26" i="7"/>
  <c r="F26" i="6" l="1"/>
  <c r="C7" i="30" l="1"/>
  <c r="C12" i="30"/>
  <c r="C17" i="30"/>
  <c r="C22" i="30"/>
  <c r="C27" i="30"/>
  <c r="C32" i="30"/>
  <c r="C37" i="30"/>
  <c r="C6" i="30"/>
  <c r="C37" i="10"/>
  <c r="C32" i="10"/>
  <c r="C27" i="10"/>
  <c r="C22" i="10"/>
  <c r="C12" i="10"/>
  <c r="C17" i="10"/>
  <c r="C7" i="10"/>
  <c r="C37" i="9"/>
  <c r="C32" i="9"/>
  <c r="C27" i="9"/>
  <c r="C22" i="9"/>
  <c r="C17" i="9"/>
  <c r="C32" i="8"/>
  <c r="C27" i="8"/>
  <c r="C37" i="7"/>
  <c r="C32" i="7"/>
  <c r="C27" i="7"/>
  <c r="C22" i="7"/>
  <c r="C17" i="7"/>
  <c r="C42" i="12"/>
  <c r="C36" i="30" l="1"/>
  <c r="C32" i="6"/>
  <c r="C27" i="6"/>
  <c r="C36" i="10"/>
  <c r="C36" i="9"/>
  <c r="G32" i="13" l="1"/>
  <c r="G37" i="9"/>
  <c r="G37" i="8"/>
  <c r="G37" i="7"/>
  <c r="G36" i="9" l="1"/>
  <c r="G37" i="13"/>
  <c r="H9" i="17" l="1"/>
  <c r="D37" i="13"/>
  <c r="D40" i="13" s="1"/>
  <c r="D32" i="13"/>
  <c r="D35" i="13" s="1"/>
  <c r="D27" i="13"/>
  <c r="D30" i="13" s="1"/>
  <c r="D22" i="13"/>
  <c r="D25" i="13" s="1"/>
  <c r="D37" i="9"/>
  <c r="G36" i="8"/>
  <c r="D37" i="7"/>
  <c r="G36" i="7"/>
  <c r="B36" i="7"/>
  <c r="C36" i="7"/>
  <c r="D42" i="12"/>
  <c r="D36" i="12"/>
  <c r="D36" i="9" l="1"/>
  <c r="D36" i="7"/>
  <c r="G32" i="10" l="1"/>
  <c r="G32" i="9"/>
  <c r="G32" i="8"/>
  <c r="G31" i="9" l="1"/>
  <c r="G31" i="8"/>
  <c r="C26" i="30" l="1"/>
  <c r="C31" i="10"/>
  <c r="C31" i="9"/>
  <c r="C31" i="8"/>
  <c r="C31" i="7"/>
  <c r="C36" i="12"/>
  <c r="G32" i="7" l="1"/>
  <c r="G31" i="7" l="1"/>
  <c r="H11" i="3"/>
  <c r="H12" i="3" l="1"/>
  <c r="G26" i="1" l="1"/>
  <c r="E37" i="13" l="1"/>
  <c r="E7" i="13"/>
  <c r="E12" i="13"/>
  <c r="E17" i="13"/>
  <c r="E22" i="13"/>
  <c r="E32" i="13"/>
  <c r="E27" i="13"/>
  <c r="E37" i="30"/>
  <c r="E32" i="10"/>
  <c r="E27" i="10"/>
  <c r="E22" i="10"/>
  <c r="E17" i="10"/>
  <c r="E12" i="10"/>
  <c r="E37" i="10"/>
  <c r="E37" i="9"/>
  <c r="E32" i="9"/>
  <c r="E37" i="8"/>
  <c r="D37" i="8"/>
  <c r="C37" i="8"/>
  <c r="C37" i="6" s="1"/>
  <c r="B37" i="8"/>
  <c r="B37" i="6" s="1"/>
  <c r="D32" i="8"/>
  <c r="E32" i="8"/>
  <c r="D27" i="8"/>
  <c r="E27" i="8"/>
  <c r="C22" i="8"/>
  <c r="C22" i="6" s="1"/>
  <c r="D22" i="8"/>
  <c r="E22" i="8"/>
  <c r="C17" i="8"/>
  <c r="C17" i="6" s="1"/>
  <c r="D17" i="8"/>
  <c r="E17" i="8"/>
  <c r="C12" i="8"/>
  <c r="C12" i="6" s="1"/>
  <c r="D12" i="8"/>
  <c r="E12" i="8"/>
  <c r="G7" i="8"/>
  <c r="C7" i="8"/>
  <c r="D7" i="8"/>
  <c r="E7" i="8"/>
  <c r="E37" i="7"/>
  <c r="E32" i="7"/>
  <c r="E27" i="7"/>
  <c r="E22" i="7"/>
  <c r="E17" i="7"/>
  <c r="E12" i="7"/>
  <c r="E42" i="12"/>
  <c r="E36" i="12"/>
  <c r="E36" i="30" l="1"/>
  <c r="E11" i="10"/>
  <c r="E16" i="10"/>
  <c r="E36" i="10"/>
  <c r="E21" i="10"/>
  <c r="E31" i="10"/>
  <c r="E31" i="9"/>
  <c r="E36" i="9"/>
  <c r="E31" i="8"/>
  <c r="E37" i="6"/>
  <c r="E36" i="8"/>
  <c r="B36" i="8"/>
  <c r="C36" i="8"/>
  <c r="C36" i="6" s="1"/>
  <c r="D36" i="8"/>
  <c r="E31" i="7"/>
  <c r="E36" i="7"/>
  <c r="D37" i="30"/>
  <c r="D32" i="30"/>
  <c r="E32" i="30"/>
  <c r="C31" i="30"/>
  <c r="C11" i="30"/>
  <c r="C16" i="30"/>
  <c r="C21" i="30"/>
  <c r="D27" i="30"/>
  <c r="E27" i="30"/>
  <c r="E27" i="6" s="1"/>
  <c r="D22" i="30"/>
  <c r="E22" i="30"/>
  <c r="E22" i="6" s="1"/>
  <c r="F21" i="30"/>
  <c r="D17" i="30"/>
  <c r="E17" i="30"/>
  <c r="E17" i="6" s="1"/>
  <c r="F16" i="30"/>
  <c r="D12" i="30"/>
  <c r="E12" i="30"/>
  <c r="F11" i="30"/>
  <c r="D7" i="30"/>
  <c r="E7" i="30"/>
  <c r="D37" i="10"/>
  <c r="D32" i="10"/>
  <c r="D27" i="10"/>
  <c r="D22" i="10"/>
  <c r="D17" i="10"/>
  <c r="D12" i="10"/>
  <c r="D7" i="10"/>
  <c r="D32" i="9"/>
  <c r="D27" i="9"/>
  <c r="D7" i="9"/>
  <c r="D12" i="9"/>
  <c r="D17" i="9"/>
  <c r="D22" i="9"/>
  <c r="D31" i="8"/>
  <c r="D6" i="8"/>
  <c r="D27" i="7"/>
  <c r="D7" i="7"/>
  <c r="D12" i="7"/>
  <c r="D17" i="7"/>
  <c r="D22" i="7"/>
  <c r="D32" i="7"/>
  <c r="D11" i="9" l="1"/>
  <c r="D11" i="30"/>
  <c r="D26" i="30"/>
  <c r="E11" i="30"/>
  <c r="E26" i="30"/>
  <c r="D36" i="30"/>
  <c r="E16" i="30"/>
  <c r="E6" i="30"/>
  <c r="C31" i="6"/>
  <c r="E12" i="6"/>
  <c r="D16" i="30"/>
  <c r="D6" i="30"/>
  <c r="E21" i="30"/>
  <c r="E31" i="30"/>
  <c r="E32" i="6"/>
  <c r="D21" i="30"/>
  <c r="D31" i="30"/>
  <c r="D37" i="6"/>
  <c r="D16" i="9"/>
  <c r="D26" i="9"/>
  <c r="B36" i="6"/>
  <c r="D27" i="6"/>
  <c r="D12" i="6"/>
  <c r="D17" i="6"/>
  <c r="D7" i="6"/>
  <c r="D32" i="6"/>
  <c r="E36" i="6"/>
  <c r="D22" i="6"/>
  <c r="E31" i="6"/>
  <c r="D6" i="10"/>
  <c r="D31" i="10"/>
  <c r="D36" i="10"/>
  <c r="D31" i="9"/>
  <c r="D6" i="9"/>
  <c r="D21" i="9"/>
  <c r="D31" i="7"/>
  <c r="B32" i="13"/>
  <c r="B22" i="13"/>
  <c r="B25" i="13" s="1"/>
  <c r="B17" i="13"/>
  <c r="B12" i="13"/>
  <c r="B15" i="13" s="1"/>
  <c r="B7" i="13"/>
  <c r="B10" i="13" s="1"/>
  <c r="B32" i="30"/>
  <c r="B27" i="30"/>
  <c r="B22" i="30"/>
  <c r="B17" i="30"/>
  <c r="B12" i="30"/>
  <c r="B16" i="30"/>
  <c r="B7" i="30"/>
  <c r="B32" i="10"/>
  <c r="B27" i="10"/>
  <c r="B22" i="10"/>
  <c r="B17" i="10"/>
  <c r="B12" i="10"/>
  <c r="B7" i="10"/>
  <c r="B32" i="9"/>
  <c r="B27" i="9"/>
  <c r="B22" i="9"/>
  <c r="B17" i="9"/>
  <c r="B12" i="9"/>
  <c r="B7" i="9"/>
  <c r="B32" i="8"/>
  <c r="B27" i="8"/>
  <c r="B22" i="8"/>
  <c r="B17" i="8"/>
  <c r="B12" i="8"/>
  <c r="B7" i="8"/>
  <c r="B26" i="7"/>
  <c r="B31" i="7"/>
  <c r="B22" i="7"/>
  <c r="B17" i="7"/>
  <c r="B12" i="7"/>
  <c r="C7" i="7"/>
  <c r="E7" i="7"/>
  <c r="G7" i="7"/>
  <c r="B7" i="7"/>
  <c r="F30" i="12"/>
  <c r="E30" i="12"/>
  <c r="D30" i="12"/>
  <c r="C30" i="12"/>
  <c r="F24" i="12"/>
  <c r="E24" i="12"/>
  <c r="D24" i="12"/>
  <c r="C24" i="12"/>
  <c r="F18" i="12"/>
  <c r="E18" i="12"/>
  <c r="D18" i="12"/>
  <c r="C18" i="12"/>
  <c r="F12" i="12"/>
  <c r="E12" i="12"/>
  <c r="D12" i="12"/>
  <c r="C12" i="12"/>
  <c r="F6" i="12"/>
  <c r="E6" i="12"/>
  <c r="D6" i="12"/>
  <c r="C6" i="12"/>
  <c r="B6" i="12"/>
  <c r="B18" i="12"/>
  <c r="B24" i="12"/>
  <c r="B30" i="12"/>
  <c r="B36" i="12"/>
  <c r="C7" i="1"/>
  <c r="D7" i="1"/>
  <c r="E7" i="1"/>
  <c r="G7" i="1"/>
  <c r="B7" i="1"/>
  <c r="H40" i="9"/>
  <c r="H37" i="9"/>
  <c r="H36" i="9"/>
  <c r="H35" i="9"/>
  <c r="B11" i="30" l="1"/>
  <c r="B21" i="30"/>
  <c r="B16" i="10"/>
  <c r="B26" i="10"/>
  <c r="B21" i="10"/>
  <c r="B6" i="10"/>
  <c r="D36" i="6"/>
  <c r="H32" i="9"/>
  <c r="B32" i="6"/>
  <c r="B27" i="6"/>
  <c r="B22" i="6"/>
  <c r="C7" i="6"/>
  <c r="D31" i="6"/>
  <c r="B12" i="6"/>
  <c r="B7" i="6"/>
  <c r="E7" i="6"/>
  <c r="B17" i="6"/>
  <c r="B20" i="13"/>
  <c r="B6" i="30"/>
  <c r="B31" i="30"/>
  <c r="B31" i="10"/>
  <c r="B31" i="9"/>
  <c r="B31" i="8"/>
  <c r="B6" i="8"/>
  <c r="B11" i="7"/>
  <c r="B21" i="7"/>
  <c r="B6" i="7"/>
  <c r="B26" i="30"/>
  <c r="B31" i="6" l="1"/>
  <c r="H31" i="9"/>
  <c r="F27" i="1"/>
  <c r="F26" i="1" s="1"/>
  <c r="F37" i="1"/>
  <c r="F36" i="1" s="1"/>
  <c r="F32" i="1"/>
  <c r="F31" i="1" s="1"/>
  <c r="G32" i="1" l="1"/>
  <c r="H40" i="1" l="1"/>
  <c r="H39" i="1"/>
  <c r="H38" i="1"/>
  <c r="E37" i="1"/>
  <c r="D37" i="1"/>
  <c r="C37" i="1"/>
  <c r="C36" i="1" s="1"/>
  <c r="B36" i="1"/>
  <c r="G36" i="1"/>
  <c r="H35" i="1"/>
  <c r="H34" i="1"/>
  <c r="H33" i="1"/>
  <c r="E32" i="1"/>
  <c r="D32" i="1"/>
  <c r="C32" i="1"/>
  <c r="C31" i="1" s="1"/>
  <c r="B32" i="1"/>
  <c r="B31" i="1" s="1"/>
  <c r="G31" i="1"/>
  <c r="D31" i="1" l="1"/>
  <c r="E36" i="1"/>
  <c r="E31" i="1"/>
  <c r="H32" i="1"/>
  <c r="H37" i="1"/>
  <c r="D36" i="1"/>
  <c r="H36" i="1" l="1"/>
  <c r="H31" i="1"/>
  <c r="F30" i="13"/>
  <c r="F25" i="13"/>
  <c r="F20" i="13"/>
  <c r="F15" i="13"/>
  <c r="F10" i="13"/>
  <c r="E25" i="13" l="1"/>
  <c r="E15" i="13"/>
  <c r="E10" i="13"/>
  <c r="G15" i="13"/>
  <c r="G10" i="13"/>
  <c r="G27" i="13"/>
  <c r="G30" i="13" s="1"/>
  <c r="G22" i="13"/>
  <c r="G25" i="13" s="1"/>
  <c r="G17" i="13"/>
  <c r="G20" i="13" l="1"/>
  <c r="H17" i="13"/>
  <c r="H20" i="13" s="1"/>
  <c r="G26" i="8"/>
  <c r="G26" i="7"/>
  <c r="F11" i="9" l="1"/>
  <c r="F16" i="9"/>
  <c r="F16" i="8" l="1"/>
  <c r="F11" i="8"/>
  <c r="D26" i="8" l="1"/>
  <c r="C26" i="8" l="1"/>
  <c r="H13" i="12" l="1"/>
  <c r="H34" i="12"/>
  <c r="H7" i="3" l="1"/>
  <c r="F16" i="10" l="1"/>
  <c r="F11" i="10"/>
  <c r="H23" i="16" l="1"/>
  <c r="H19" i="16"/>
  <c r="H15" i="16"/>
  <c r="H11" i="16"/>
  <c r="H7" i="16"/>
  <c r="H22" i="13"/>
  <c r="H25" i="13" s="1"/>
  <c r="H12" i="13"/>
  <c r="H15" i="13" s="1"/>
  <c r="H7" i="13"/>
  <c r="H10" i="13" s="1"/>
  <c r="H28" i="12" l="1"/>
  <c r="H22" i="12"/>
  <c r="H16" i="12"/>
  <c r="B21" i="8"/>
  <c r="C21" i="8"/>
  <c r="D21" i="8"/>
  <c r="E21" i="8"/>
  <c r="F21" i="8"/>
  <c r="G21" i="8"/>
  <c r="H33" i="12"/>
  <c r="H32" i="12"/>
  <c r="H31" i="12"/>
  <c r="H27" i="12"/>
  <c r="H26" i="12"/>
  <c r="H25" i="12"/>
  <c r="H21" i="12"/>
  <c r="H20" i="12"/>
  <c r="H19" i="12"/>
  <c r="H15" i="12"/>
  <c r="H14" i="12"/>
  <c r="H9" i="12"/>
  <c r="H8" i="12"/>
  <c r="H7" i="12"/>
  <c r="D26" i="10"/>
  <c r="H27" i="10"/>
  <c r="E26" i="10"/>
  <c r="C26" i="10"/>
  <c r="H22" i="10"/>
  <c r="F21" i="10"/>
  <c r="D21" i="10"/>
  <c r="C21" i="10"/>
  <c r="H17" i="10"/>
  <c r="D16" i="10"/>
  <c r="C16" i="10"/>
  <c r="H12" i="10"/>
  <c r="D11" i="10"/>
  <c r="C11" i="10"/>
  <c r="H7" i="10"/>
  <c r="F6" i="10"/>
  <c r="E6" i="10"/>
  <c r="C6" i="10"/>
  <c r="H30" i="9"/>
  <c r="H27" i="9"/>
  <c r="E26" i="9"/>
  <c r="C26" i="9"/>
  <c r="B26" i="9"/>
  <c r="H25" i="9"/>
  <c r="H22" i="9"/>
  <c r="G21" i="9"/>
  <c r="F21" i="9"/>
  <c r="E21" i="9"/>
  <c r="C21" i="9"/>
  <c r="B21" i="9"/>
  <c r="H20" i="9"/>
  <c r="H17" i="9"/>
  <c r="G16" i="9"/>
  <c r="E16" i="9"/>
  <c r="C16" i="9"/>
  <c r="B16" i="9"/>
  <c r="H15" i="9"/>
  <c r="H12" i="9"/>
  <c r="G11" i="9"/>
  <c r="E11" i="9"/>
  <c r="C11" i="9"/>
  <c r="B11" i="9"/>
  <c r="H10" i="9"/>
  <c r="H7" i="9"/>
  <c r="G6" i="9"/>
  <c r="F6" i="9"/>
  <c r="E6" i="9"/>
  <c r="C6" i="9"/>
  <c r="B6" i="9"/>
  <c r="E26" i="8"/>
  <c r="G16" i="8"/>
  <c r="G11" i="8"/>
  <c r="H30" i="8"/>
  <c r="H27" i="8"/>
  <c r="B26" i="8"/>
  <c r="B26" i="6" s="1"/>
  <c r="H25" i="8"/>
  <c r="H22" i="8"/>
  <c r="H20" i="8"/>
  <c r="H17" i="8"/>
  <c r="E16" i="8"/>
  <c r="D16" i="8"/>
  <c r="C16" i="8"/>
  <c r="B16" i="8"/>
  <c r="H15" i="8"/>
  <c r="H12" i="8"/>
  <c r="E11" i="8"/>
  <c r="D11" i="8"/>
  <c r="C11" i="8"/>
  <c r="B11" i="8"/>
  <c r="H10" i="8"/>
  <c r="H7" i="8"/>
  <c r="G6" i="8"/>
  <c r="F6" i="8"/>
  <c r="E6" i="8"/>
  <c r="C6" i="8"/>
  <c r="E26" i="7"/>
  <c r="D26" i="7"/>
  <c r="C26" i="7"/>
  <c r="G21" i="7"/>
  <c r="F21" i="7"/>
  <c r="E21" i="7"/>
  <c r="D21" i="7"/>
  <c r="C21" i="7"/>
  <c r="G16" i="7"/>
  <c r="F16" i="7"/>
  <c r="E16" i="7"/>
  <c r="D16" i="7"/>
  <c r="C16" i="7"/>
  <c r="B16" i="7"/>
  <c r="G11" i="7"/>
  <c r="F11" i="7"/>
  <c r="E11" i="7"/>
  <c r="D11" i="7"/>
  <c r="C11" i="7"/>
  <c r="G6" i="7"/>
  <c r="F6" i="7"/>
  <c r="E6" i="7"/>
  <c r="D6" i="7"/>
  <c r="C6" i="7"/>
  <c r="H30" i="7"/>
  <c r="H27" i="7"/>
  <c r="H25" i="7"/>
  <c r="H22" i="7"/>
  <c r="H20" i="7"/>
  <c r="H17" i="7"/>
  <c r="H15" i="7"/>
  <c r="H12" i="7"/>
  <c r="H10" i="7"/>
  <c r="H7" i="7"/>
  <c r="H30" i="1"/>
  <c r="H29" i="1"/>
  <c r="H28" i="1"/>
  <c r="H25" i="1"/>
  <c r="H24" i="1"/>
  <c r="H23" i="1"/>
  <c r="H20" i="1"/>
  <c r="H19" i="1"/>
  <c r="H18" i="1"/>
  <c r="H15" i="1"/>
  <c r="H14" i="1"/>
  <c r="H13" i="1"/>
  <c r="H10" i="1"/>
  <c r="H9" i="1"/>
  <c r="H8" i="1"/>
  <c r="B21" i="6" l="1"/>
  <c r="B6" i="6"/>
  <c r="E21" i="6"/>
  <c r="C16" i="6"/>
  <c r="D16" i="6"/>
  <c r="C26" i="6"/>
  <c r="E6" i="6"/>
  <c r="D11" i="6"/>
  <c r="F16" i="6"/>
  <c r="D26" i="6"/>
  <c r="F6" i="6"/>
  <c r="E16" i="6"/>
  <c r="E11" i="6"/>
  <c r="E26" i="6"/>
  <c r="B16" i="6"/>
  <c r="F21" i="6"/>
  <c r="C11" i="6"/>
  <c r="C6" i="6"/>
  <c r="F11" i="6"/>
  <c r="C21" i="6"/>
  <c r="D6" i="6"/>
  <c r="D21" i="6"/>
  <c r="H10" i="12"/>
  <c r="H26" i="7"/>
  <c r="H11" i="7"/>
  <c r="H21" i="7"/>
  <c r="H6" i="7"/>
  <c r="H16" i="7"/>
  <c r="H26" i="9"/>
  <c r="H6" i="9"/>
  <c r="H21" i="9"/>
  <c r="H16" i="9"/>
  <c r="H11" i="9"/>
  <c r="H26" i="8"/>
  <c r="H21" i="8"/>
  <c r="H16" i="8"/>
  <c r="H11" i="8"/>
  <c r="H6" i="8"/>
  <c r="E27" i="1" l="1"/>
  <c r="D27" i="1"/>
  <c r="C27" i="1"/>
  <c r="C26" i="1" s="1"/>
  <c r="B27" i="1"/>
  <c r="G22" i="1"/>
  <c r="G21" i="1" s="1"/>
  <c r="E22" i="1"/>
  <c r="D22" i="1"/>
  <c r="C22" i="1"/>
  <c r="C21" i="1" s="1"/>
  <c r="B22" i="1"/>
  <c r="G17" i="1"/>
  <c r="G16" i="1" s="1"/>
  <c r="E17" i="1"/>
  <c r="D17" i="1"/>
  <c r="C17" i="1"/>
  <c r="C16" i="1" s="1"/>
  <c r="B17" i="1"/>
  <c r="G12" i="1"/>
  <c r="G11" i="1" s="1"/>
  <c r="E12" i="1"/>
  <c r="D12" i="1"/>
  <c r="C12" i="1"/>
  <c r="C11" i="1" s="1"/>
  <c r="B12" i="1"/>
  <c r="G6" i="1"/>
  <c r="E6" i="1"/>
  <c r="D6" i="1"/>
  <c r="C6" i="1"/>
  <c r="H10" i="3"/>
  <c r="H9" i="3"/>
  <c r="H8" i="3"/>
  <c r="E11" i="1" l="1"/>
  <c r="E26" i="1"/>
  <c r="D21" i="1"/>
  <c r="E21" i="1"/>
  <c r="D26" i="1"/>
  <c r="D11" i="1"/>
  <c r="D16" i="1"/>
  <c r="E16" i="1"/>
  <c r="H27" i="1"/>
  <c r="B26" i="1"/>
  <c r="B16" i="1"/>
  <c r="H17" i="1"/>
  <c r="B11" i="1"/>
  <c r="H12" i="1"/>
  <c r="B21" i="1"/>
  <c r="H22" i="1"/>
  <c r="H7" i="1"/>
  <c r="B6" i="1"/>
  <c r="H6" i="1" s="1"/>
  <c r="H11" i="1" l="1"/>
  <c r="H26" i="1"/>
  <c r="H16" i="1"/>
  <c r="H21" i="1"/>
</calcChain>
</file>

<file path=xl/sharedStrings.xml><?xml version="1.0" encoding="utf-8"?>
<sst xmlns="http://schemas.openxmlformats.org/spreadsheetml/2006/main" count="2903" uniqueCount="242">
  <si>
    <t>السنة</t>
  </si>
  <si>
    <t>U.A.E</t>
  </si>
  <si>
    <t>Bahrain</t>
  </si>
  <si>
    <t>K.S.A.</t>
  </si>
  <si>
    <t>Oman</t>
  </si>
  <si>
    <t>Qatar</t>
  </si>
  <si>
    <t>Kuwait</t>
  </si>
  <si>
    <t xml:space="preserve"> Year</t>
  </si>
  <si>
    <t>حكومي</t>
  </si>
  <si>
    <t>خاص</t>
  </si>
  <si>
    <t>Private</t>
  </si>
  <si>
    <t>…</t>
  </si>
  <si>
    <t>الصيدليات الخاصة</t>
  </si>
  <si>
    <t>وزارة الصحة</t>
  </si>
  <si>
    <t>Ministry Of Health</t>
  </si>
  <si>
    <t>حكومية أخرى</t>
  </si>
  <si>
    <t>Other Government</t>
  </si>
  <si>
    <t>الأطباء البشريون</t>
  </si>
  <si>
    <t>أطباء الأسنان</t>
  </si>
  <si>
    <t>هيئة التمريض</t>
  </si>
  <si>
    <t>الصيادلة</t>
  </si>
  <si>
    <t>Physicians</t>
  </si>
  <si>
    <t>Dentists</t>
  </si>
  <si>
    <t>Nursing Staff</t>
  </si>
  <si>
    <t>زيارات العيادات الخارجية</t>
  </si>
  <si>
    <t>مواطنون</t>
  </si>
  <si>
    <t>غير مواطنيين</t>
  </si>
  <si>
    <t>Citizens</t>
  </si>
  <si>
    <t>Non Citizens</t>
  </si>
  <si>
    <t>معدل إشغال الأسرة</t>
  </si>
  <si>
    <t>متوسط طول الإقامة في المستشفى (يوم)</t>
  </si>
  <si>
    <t>Bed Occupancy Rate</t>
  </si>
  <si>
    <t>Mean Length of Stay (Day)</t>
  </si>
  <si>
    <t>...</t>
  </si>
  <si>
    <t>العمليات الجراحية</t>
  </si>
  <si>
    <t>الأشعات المجراه</t>
  </si>
  <si>
    <t>التحاليل المخبرية</t>
  </si>
  <si>
    <t>Surgical Procedures</t>
  </si>
  <si>
    <t>Labortory Procedures</t>
  </si>
  <si>
    <t>لقاح الدرن (بي سي جي)</t>
  </si>
  <si>
    <t>BCG</t>
  </si>
  <si>
    <t>الجرعة الثالثة من شلل الأطفال</t>
  </si>
  <si>
    <t>OPV3</t>
  </si>
  <si>
    <t>الجرعة الثالثة من اللقاح الفيروسي</t>
  </si>
  <si>
    <t>DPT3</t>
  </si>
  <si>
    <t>الحصبة</t>
  </si>
  <si>
    <t>Measles</t>
  </si>
  <si>
    <t>UAE</t>
  </si>
  <si>
    <t>KSA</t>
  </si>
  <si>
    <t>الفئات الطبية المساعدة</t>
  </si>
  <si>
    <t>Other Para-Medical Staff</t>
  </si>
  <si>
    <t>نسبة مصروفات وزارة الصحة من المصروفات الحكومية</t>
  </si>
  <si>
    <t>مصروفات وزارة الصحة لكل فرد (دولار أمريكي)</t>
  </si>
  <si>
    <t>Ministry of Health Expenditures per capita (US$)</t>
  </si>
  <si>
    <t>مجلس التعاون</t>
  </si>
  <si>
    <t>البحرين</t>
  </si>
  <si>
    <t>السعودية</t>
  </si>
  <si>
    <t>عدد</t>
  </si>
  <si>
    <t>No.</t>
  </si>
  <si>
    <t>العيادات الخاصة</t>
  </si>
  <si>
    <t xml:space="preserve"> Private Clinics</t>
  </si>
  <si>
    <t>المراكز والمجمعات الصحية الحكومية</t>
  </si>
  <si>
    <t>معدل</t>
  </si>
  <si>
    <t>Rate</t>
  </si>
  <si>
    <t>Table 10: Dentists Per 10,000 Population in GCC by Sector, 2010-2016</t>
  </si>
  <si>
    <t>Table 12: Nursing Staff Per 10,000 Population in GCC by Sector, 2010-2016</t>
  </si>
  <si>
    <t>نسبة</t>
  </si>
  <si>
    <t>Ratio</t>
  </si>
  <si>
    <t>Table 13: Nursing Staff Per Physicians in GCC by Sector, 2010-2016</t>
  </si>
  <si>
    <t>Governmental</t>
  </si>
  <si>
    <t>Other Governmental</t>
  </si>
  <si>
    <t>Pharmacists</t>
  </si>
  <si>
    <t>Private Pharmacies</t>
  </si>
  <si>
    <t>Table 5: Health Manpower in GCC by Sector by Sector, 2010-2016</t>
  </si>
  <si>
    <t>المتوسط اليومي لعدد الزيارات (%)</t>
  </si>
  <si>
    <t xml:space="preserve"> إجمالي زيارات العيادات الخارجية</t>
  </si>
  <si>
    <t>Percentage (%)</t>
  </si>
  <si>
    <t>Laboratory Procedures</t>
  </si>
  <si>
    <t>Radiological Procedures</t>
  </si>
  <si>
    <t>Table 21:Health Services in Ministry of Health Institutions in GCC, 2010-2016</t>
  </si>
  <si>
    <t>نسبة (%)</t>
  </si>
  <si>
    <t>Table 24: Immunizations of Infants One Year of Age in GCC, 2010-2016</t>
  </si>
  <si>
    <t>98..0</t>
  </si>
  <si>
    <t>Ministry of Health Expenditures as of Governmental Expenditures</t>
  </si>
  <si>
    <t>الولادات التي تجري تحت إشراف طبي</t>
  </si>
  <si>
    <t>Births attended by skilled health personnel</t>
  </si>
  <si>
    <t xml:space="preserve"> نسبة (%)/ عدد</t>
  </si>
  <si>
    <t xml:space="preserve">Percentage (%)\ No. </t>
  </si>
  <si>
    <t>نشرة سنوية</t>
  </si>
  <si>
    <t>Annual Bulletin</t>
  </si>
  <si>
    <t>العدد رقم</t>
  </si>
  <si>
    <t>Issue No. 3</t>
  </si>
  <si>
    <t>الإحصاءات الصحية في دول مجلس التعاون  لدول الخليج العربية</t>
  </si>
  <si>
    <t xml:space="preserve">Health Statistics in the GCC Countries  </t>
  </si>
  <si>
    <t>2010-2016</t>
  </si>
  <si>
    <t>المحتويات</t>
  </si>
  <si>
    <t>رقم الصفحة</t>
  </si>
  <si>
    <t>Contents</t>
  </si>
  <si>
    <t>Page No.</t>
  </si>
  <si>
    <t>الرموز في الجداول</t>
  </si>
  <si>
    <t>Symbols in Tables</t>
  </si>
  <si>
    <t>تنويه للمستخدمين</t>
  </si>
  <si>
    <t>Note to Users</t>
  </si>
  <si>
    <t>قائمة الاختصارات</t>
  </si>
  <si>
    <t xml:space="preserve">List of Abbreviations </t>
  </si>
  <si>
    <t>المفاهيم والمصطلحات</t>
  </si>
  <si>
    <t>Concepts and Definitions</t>
  </si>
  <si>
    <t xml:space="preserve">قائمة الجداول </t>
  </si>
  <si>
    <t>List of Tables</t>
  </si>
  <si>
    <t xml:space="preserve">قائمة الأشكال البيانية </t>
  </si>
  <si>
    <t>List of Figures</t>
  </si>
  <si>
    <t xml:space="preserve">المقدمة </t>
  </si>
  <si>
    <t>Introduction</t>
  </si>
  <si>
    <t>( ... ) غير متوفر</t>
  </si>
  <si>
    <t>( … ) Not Available</t>
  </si>
  <si>
    <t>( na ) Not Applicable</t>
  </si>
  <si>
    <t>( ـــ ) لا يوجد "القيمة صفر"</t>
  </si>
  <si>
    <t>1 - GCC total is calculated when data of all six countries is available, otherwise data is shown without the total.</t>
  </si>
  <si>
    <t>2 - GCC countries are ranked according to Arabic alphabet.</t>
  </si>
  <si>
    <t>List of Abbreviations</t>
  </si>
  <si>
    <t>Gulf Cooperation Council</t>
  </si>
  <si>
    <t>GCC</t>
  </si>
  <si>
    <t>Number</t>
  </si>
  <si>
    <t>United Arab Emirates</t>
  </si>
  <si>
    <t>Kingdom of Saudi Arabia</t>
  </si>
  <si>
    <t>قائمة الجداول</t>
  </si>
  <si>
    <t>الأشكال البيانية</t>
  </si>
  <si>
    <t>المقدمة</t>
  </si>
  <si>
    <t>المرافق الصحية</t>
  </si>
  <si>
    <t>Health Institutions</t>
  </si>
  <si>
    <t>القوى العاملة الصحية</t>
  </si>
  <si>
    <t>Health Manpower</t>
  </si>
  <si>
    <t>الخدمات والمؤشرات الصحية</t>
  </si>
  <si>
    <t>Health Services and Indicators</t>
  </si>
  <si>
    <t>الفصل الأول: المرافق الصحية</t>
  </si>
  <si>
    <t>الفصل الثاني: القوى العاملة الصحية</t>
  </si>
  <si>
    <t>الفصل الثالث: الخدمات والمؤشرات الصحية</t>
  </si>
  <si>
    <t>Chapter Three: Health Services and Indicators</t>
  </si>
  <si>
    <t>Chapter Two: Health Manpower</t>
  </si>
  <si>
    <t>Chapter One: Health Institutions</t>
  </si>
  <si>
    <t>MOH</t>
  </si>
  <si>
    <t>Minstry of Health</t>
  </si>
  <si>
    <r>
      <rPr>
        <b/>
        <sz val="14"/>
        <color theme="1"/>
        <rFont val="Sakkal Majalla"/>
      </rPr>
      <t>الجهات الحكومية الأخرى</t>
    </r>
    <r>
      <rPr>
        <sz val="14"/>
        <color theme="1"/>
        <rFont val="Sakkal Majalla"/>
      </rPr>
      <t xml:space="preserve">: </t>
    </r>
    <r>
      <rPr>
        <sz val="12"/>
        <color theme="1"/>
        <rFont val="Sakkal Majalla"/>
      </rPr>
      <t>تشمل وزارات الدفاع والجامعات والجهات الحكومية الأخرى التي لها مستشفيات مستقلة عن وزارة الصحة.</t>
    </r>
  </si>
  <si>
    <r>
      <rPr>
        <b/>
        <sz val="14"/>
        <color theme="1"/>
        <rFont val="Sakkal Majalla"/>
      </rPr>
      <t>أسرّة المستشفيات</t>
    </r>
    <r>
      <rPr>
        <sz val="14"/>
        <color theme="1"/>
        <rFont val="Sakkal Majalla"/>
      </rPr>
      <t>:</t>
    </r>
    <r>
      <rPr>
        <sz val="12"/>
        <color theme="1"/>
        <rFont val="Sakkal Majalla"/>
      </rPr>
      <t xml:space="preserve"> أسرة طبية خاصة وموجودة في المستشفى مجهزة ومعدة لإقامة المريض المنوم في المستشفى.</t>
    </r>
  </si>
  <si>
    <r>
      <rPr>
        <b/>
        <sz val="11"/>
        <color theme="1"/>
        <rFont val="Arial"/>
        <family val="2"/>
      </rPr>
      <t>Other Government institutions</t>
    </r>
    <r>
      <rPr>
        <sz val="11"/>
        <color theme="1"/>
        <rFont val="Arial"/>
        <family val="2"/>
      </rPr>
      <t>: includes military authorities, universities…etc. that have their own hospitals other than MOH.</t>
    </r>
  </si>
  <si>
    <r>
      <rPr>
        <b/>
        <sz val="11"/>
        <color theme="1"/>
        <rFont val="Arial"/>
        <family val="2"/>
      </rPr>
      <t>Hospital Beds</t>
    </r>
    <r>
      <rPr>
        <sz val="11"/>
        <color theme="1"/>
        <rFont val="Arial"/>
        <family val="2"/>
      </rPr>
      <t>: special beds located in the hospital and are set up and staffed for use by an inpatient.</t>
    </r>
  </si>
  <si>
    <r>
      <rPr>
        <b/>
        <sz val="12"/>
        <color theme="1"/>
        <rFont val="Sakkal Majalla"/>
      </rPr>
      <t>معدل إشغال الأسرة</t>
    </r>
    <r>
      <rPr>
        <sz val="12"/>
        <color theme="1"/>
        <rFont val="Sakkal Majalla"/>
      </rPr>
      <t>: إجمالي عدد خدمات التنويم خلال فترة معينة مقسوما على إجمالي أيام أسرة التنويم لنفس الفترة مضروبا في المعامل 100</t>
    </r>
  </si>
  <si>
    <r>
      <rPr>
        <b/>
        <sz val="11"/>
        <color theme="1"/>
        <rFont val="Arial"/>
        <family val="2"/>
      </rPr>
      <t>Births by Skilled Health Personnel</t>
    </r>
    <r>
      <rPr>
        <sz val="11"/>
        <color theme="1"/>
        <rFont val="Arial"/>
        <family val="2"/>
      </rPr>
      <t>: Births attended by skilled Health Personnel.</t>
    </r>
  </si>
  <si>
    <r>
      <rPr>
        <b/>
        <sz val="11"/>
        <color theme="1"/>
        <rFont val="Arial"/>
        <family val="2"/>
      </rPr>
      <t>Daily Average Visits</t>
    </r>
    <r>
      <rPr>
        <sz val="11"/>
        <color theme="1"/>
        <rFont val="Arial"/>
        <family val="2"/>
      </rPr>
      <t>:  Total No. of Outpatients Vists/ 365 days.</t>
    </r>
  </si>
  <si>
    <r>
      <rPr>
        <b/>
        <sz val="11"/>
        <color theme="1"/>
        <rFont val="Arial"/>
        <family val="2"/>
      </rPr>
      <t>Mean Length Of Hospital Stay</t>
    </r>
    <r>
      <rPr>
        <sz val="11"/>
        <color theme="1"/>
        <rFont val="Arial"/>
        <family val="2"/>
      </rPr>
      <t>:Total Length of Stay of All Discharges in a Given Period of Time/ Total No. Of Discharges (including Deathes) in That Period.</t>
    </r>
  </si>
  <si>
    <r>
      <rPr>
        <b/>
        <sz val="11"/>
        <color theme="1"/>
        <rFont val="Arial"/>
        <family val="2"/>
      </rPr>
      <t>Bed Occupancy Rate</t>
    </r>
    <r>
      <rPr>
        <sz val="11"/>
        <color theme="1"/>
        <rFont val="Arial"/>
        <family val="2"/>
      </rPr>
      <t>: (Total Inpatient Service Days for a Given Period/Total Inpatient Bed Count Days for theSame Period)*100.</t>
    </r>
  </si>
  <si>
    <r>
      <rPr>
        <b/>
        <sz val="11"/>
        <color theme="1"/>
        <rFont val="Arial"/>
        <family val="2"/>
      </rPr>
      <t>Hospitals per 10,000 population</t>
    </r>
    <r>
      <rPr>
        <sz val="11"/>
        <color theme="1"/>
        <rFont val="Arial"/>
        <family val="2"/>
      </rPr>
      <t>: (Total No. of Hospitals/ Total population)*10,000.</t>
    </r>
  </si>
  <si>
    <r>
      <rPr>
        <b/>
        <sz val="11"/>
        <color theme="1"/>
        <rFont val="Arial"/>
        <family val="2"/>
      </rPr>
      <t>Other Para- Medical Staff</t>
    </r>
    <r>
      <rPr>
        <sz val="11"/>
        <color theme="1"/>
        <rFont val="Arial"/>
        <family val="2"/>
      </rPr>
      <t>: Include Physiotherapist, Radiographers,Lab Technicians, Health Assistan,Sanitary Inspector,Assistant Pharmasists,Dietician and Health Educator.</t>
    </r>
  </si>
  <si>
    <r>
      <rPr>
        <b/>
        <sz val="11"/>
        <color theme="1"/>
        <rFont val="Arial"/>
        <family val="2"/>
      </rPr>
      <t>Physicians</t>
    </r>
    <r>
      <rPr>
        <sz val="11"/>
        <color theme="1"/>
        <rFont val="Arial"/>
        <family val="2"/>
      </rPr>
      <t>: Include Administrative doctors, Specilaized doctors, Consultants and General Practisionars.</t>
    </r>
  </si>
  <si>
    <r>
      <rPr>
        <b/>
        <sz val="12"/>
        <color theme="1"/>
        <rFont val="Sakkal Majalla"/>
      </rPr>
      <t>الأطباء البشريون</t>
    </r>
    <r>
      <rPr>
        <sz val="12"/>
        <color theme="1"/>
        <rFont val="Sakkal Majalla"/>
      </rPr>
      <t>: تشمل الأطباء الإداريون والأطباء الاختصاصيون والأستشاريون والأطباء العموم.</t>
    </r>
  </si>
  <si>
    <r>
      <rPr>
        <b/>
        <sz val="12"/>
        <color theme="1"/>
        <rFont val="Sakkal Majalla"/>
      </rPr>
      <t>الفئات الطبية المساعدة</t>
    </r>
    <r>
      <rPr>
        <sz val="12"/>
        <color theme="1"/>
        <rFont val="Sakkal Majalla"/>
      </rPr>
      <t>: تشمل الفئات الطبية: فني علاج طبيعي، وفني الأشعة، وفني المختبر، ومساعد صحي، ومراقب صحي، ومساعد صيدلي، وفني تغذية، ومثقف صحي.</t>
    </r>
  </si>
  <si>
    <r>
      <rPr>
        <b/>
        <sz val="12"/>
        <color theme="1"/>
        <rFont val="Sakkal Majalla"/>
      </rPr>
      <t>أعداد المستشفيات لكل 10,000 من السكان</t>
    </r>
    <r>
      <rPr>
        <sz val="12"/>
        <color theme="1"/>
        <rFont val="Sakkal Majalla"/>
      </rPr>
      <t>: عدد المستشفيات مقسوما على عدد إجمالي عدد السكان مضروبا في المعامل 10,000.</t>
    </r>
  </si>
  <si>
    <r>
      <rPr>
        <b/>
        <sz val="12"/>
        <color theme="1"/>
        <rFont val="Sakkal Majalla"/>
      </rPr>
      <t>متوسط طول الإقامة في المستشفى</t>
    </r>
    <r>
      <rPr>
        <sz val="12"/>
        <color theme="1"/>
        <rFont val="Sakkal Majalla"/>
      </rPr>
      <t>: إجمالي مدة البقاء لكل مرضى الخروج في فترة معينة مقسوما على إجمالي عدد مرضى الخروج لتلك الفترة مشمولا لعدد الوفيات.</t>
    </r>
  </si>
  <si>
    <r>
      <rPr>
        <b/>
        <sz val="12"/>
        <color theme="1"/>
        <rFont val="Sakkal Majalla"/>
      </rPr>
      <t>المتوسط اليومي لعدد الزيارات للعيادات الخارجية</t>
    </r>
    <r>
      <rPr>
        <sz val="12"/>
        <color theme="1"/>
        <rFont val="Sakkal Majalla"/>
      </rPr>
      <t>: إجمالي عدد الزيارات للعيادات الخارجية لسنة معينة مقسوما على 365 يوم.</t>
    </r>
  </si>
  <si>
    <r>
      <rPr>
        <b/>
        <sz val="12"/>
        <color theme="1"/>
        <rFont val="Sakkal Majalla"/>
      </rPr>
      <t>المواليد الأقل من الوزن الولادي الطبيعي</t>
    </r>
    <r>
      <rPr>
        <sz val="12"/>
        <color theme="1"/>
        <rFont val="Sakkal Majalla"/>
      </rPr>
      <t>: المواليد الأحياء ذوي الوزن أقل من 2500 جرام عند الولادة.</t>
    </r>
  </si>
  <si>
    <r>
      <rPr>
        <b/>
        <sz val="12"/>
        <color theme="1"/>
        <rFont val="Sakkal Majalla"/>
      </rPr>
      <t>الولادات تحت الإشراف الطبي</t>
    </r>
    <r>
      <rPr>
        <sz val="12"/>
        <color theme="1"/>
        <rFont val="Sakkal Majalla"/>
      </rPr>
      <t>: الولادات التي تجري تحت إشراف موظفي صحة من ذوي المهارة.</t>
    </r>
  </si>
  <si>
    <t>Total Outpatient Visits</t>
  </si>
  <si>
    <t>* مرضى الخروج</t>
  </si>
  <si>
    <r>
      <rPr>
        <b/>
        <sz val="11"/>
        <color theme="1"/>
        <rFont val="Arial"/>
        <family val="2"/>
      </rPr>
      <t>Low Birth Weight</t>
    </r>
    <r>
      <rPr>
        <sz val="11"/>
        <color theme="1"/>
        <rFont val="Arial"/>
        <family val="2"/>
      </rPr>
      <t>: Live Births weighting below 2500 grams at birth.</t>
    </r>
  </si>
  <si>
    <t>( na ) لا ينطبق</t>
  </si>
  <si>
    <r>
      <t>(</t>
    </r>
    <r>
      <rPr>
        <sz val="11"/>
        <color rgb="FF000000"/>
        <rFont val="GE SS Text Bold"/>
        <family val="1"/>
        <charset val="178"/>
      </rPr>
      <t xml:space="preserve"> </t>
    </r>
    <r>
      <rPr>
        <sz val="11"/>
        <color rgb="FF000000"/>
        <rFont val="GE SS Text Light"/>
        <family val="1"/>
        <charset val="178"/>
      </rPr>
      <t>ـــ</t>
    </r>
    <r>
      <rPr>
        <sz val="11"/>
        <color rgb="FF000000"/>
        <rFont val="GE SS Text Bold"/>
        <family val="1"/>
        <charset val="178"/>
      </rPr>
      <t xml:space="preserve"> </t>
    </r>
    <r>
      <rPr>
        <sz val="11"/>
        <color rgb="FF000000"/>
        <rFont val="Calibri"/>
        <family val="2"/>
        <scheme val="minor"/>
      </rPr>
      <t>) Nil “ Zero “</t>
    </r>
  </si>
  <si>
    <t>1 - تم عرض المجموع في الجداول في حال توفرت بيانات جميع دول المجلس فقط وبخلاف ذلك تعرض البيانات المتوفرة بدون مجموع عام.</t>
  </si>
  <si>
    <t>2 - تم ترتيب دول المجلس وفقا للترتيب الأبجدي باللغة العربية.</t>
  </si>
  <si>
    <t xml:space="preserve"> GCC</t>
  </si>
  <si>
    <t>Governmental Health Centers &amp; Polyclinics</t>
  </si>
  <si>
    <t>na</t>
  </si>
  <si>
    <t>Average daily Visits (%)</t>
  </si>
  <si>
    <t>نسبة(%)/متوسط</t>
  </si>
  <si>
    <t>Percentage (%)\ِAverage</t>
  </si>
  <si>
    <r>
      <t>ا</t>
    </r>
    <r>
      <rPr>
        <b/>
        <sz val="12"/>
        <color theme="1"/>
        <rFont val="Sakkal Majalla"/>
      </rPr>
      <t xml:space="preserve">لقوى العاملة الصحية: </t>
    </r>
    <r>
      <rPr>
        <sz val="12"/>
        <color theme="1"/>
        <rFont val="Sakkal Majalla"/>
      </rPr>
      <t>جميع الأشخاص المشاركين في الأعمال التي تهدف في المقام الأول إلى تعزيز الصحة" ، وفقًا لتقرير الصحة العالمية الصادر عن منظمة الصحة العالمية لعام 2006</t>
    </r>
    <r>
      <rPr>
        <b/>
        <sz val="12"/>
        <color theme="1"/>
        <rFont val="Sakkal Majalla"/>
      </rPr>
      <t>.</t>
    </r>
  </si>
  <si>
    <r>
      <rPr>
        <b/>
        <sz val="11"/>
        <color theme="1"/>
        <rFont val="Arial"/>
        <family val="2"/>
      </rPr>
      <t>Health Manpower</t>
    </r>
    <r>
      <rPr>
        <sz val="11"/>
        <color theme="1"/>
        <rFont val="Arial"/>
        <family val="2"/>
      </rPr>
      <t>: all people engaged in actions whose primary intent is to enhance health", according to the World Health Organization's World Health Report 2006.</t>
    </r>
  </si>
  <si>
    <t>3 - تم الأخذ بتصنيف المؤسسات والمرافق الصحية حسب ما هو معتمد في كل دولة وقد يكون هناك إختلاف في طبيعة الخدمات الصحية المقدمة من دولة لأخرى.</t>
  </si>
  <si>
    <t>3 - The classification of health Institutions has been adopted according to what is approved in each country. There may be a difference in the health services provided by each country.</t>
  </si>
  <si>
    <t>Table 25: Births by Skilled Health Personnel in GCC, 2010-2016</t>
  </si>
  <si>
    <t>جدول 26: المصروفات الصحية في دول مجلس التعاون،2010-2016م</t>
  </si>
  <si>
    <t>Table 26: Health Expanditure in GCC, 2010-2016</t>
  </si>
  <si>
    <t xml:space="preserve"> Year / Item</t>
  </si>
  <si>
    <t>السنة / البيان</t>
  </si>
  <si>
    <t>الإمارات</t>
  </si>
  <si>
    <t xml:space="preserve"> عمان</t>
  </si>
  <si>
    <t xml:space="preserve"> قطر</t>
  </si>
  <si>
    <t xml:space="preserve"> الكويت</t>
  </si>
  <si>
    <t>جدول 25: الولادات تحت الإشراف الطبي في دول مجلس التعاون، 2010-2016م</t>
  </si>
  <si>
    <t>جدول 24: تحصينات الأطفال الرضع أقل من سنة في دول مجلس التعاون، 2010-2016م</t>
  </si>
  <si>
    <t>جدول 23: المواليد الأقل من الوزن الولادي الطبيعي في دول مجلس التعاون، 2010-2016م</t>
  </si>
  <si>
    <t>Table 23: Infants with Low Birth Weight in GCC, 2010-2016</t>
  </si>
  <si>
    <t>جدول 22: الأمراض المعدية المبلغ عنها في دول مجلس التعاون، 2010-2016م</t>
  </si>
  <si>
    <t>Table 22: Notifiable Communicable Diseases in GCC, 2010-2016</t>
  </si>
  <si>
    <t>جدول 21: الخدمات الصحية بمؤسسات وزارة الصحة في دول مجلس التعاون، 2010-2016م</t>
  </si>
  <si>
    <t>جدول 20: إشغال الأسرّة وطول الإقامة بمؤسسات وزارة الصحة في دول مجلس التعاون، 2010-2016م</t>
  </si>
  <si>
    <t>Table 20: Bed Occupancy and Length of Stay in Ministry of Health Institutions in GCC, 2010-2016</t>
  </si>
  <si>
    <r>
      <t>جدول 19: المرضى المنومين</t>
    </r>
    <r>
      <rPr>
        <vertAlign val="superscript"/>
        <sz val="11"/>
        <color theme="1"/>
        <rFont val="Sakkal Majalla"/>
      </rPr>
      <t>*</t>
    </r>
    <r>
      <rPr>
        <sz val="12"/>
        <color theme="1"/>
        <rFont val="Sakkal Majalla"/>
      </rPr>
      <t xml:space="preserve"> بمؤسسات وزارة الصحة في دول مجلس التعاون، 2010-2016م</t>
    </r>
  </si>
  <si>
    <r>
      <t>Table 19: Inpatients</t>
    </r>
    <r>
      <rPr>
        <vertAlign val="superscript"/>
        <sz val="10"/>
        <color theme="1"/>
        <rFont val="Arial"/>
        <family val="2"/>
      </rPr>
      <t>*</t>
    </r>
    <r>
      <rPr>
        <sz val="10"/>
        <color theme="1"/>
        <rFont val="Arial"/>
        <family val="2"/>
      </rPr>
      <t xml:space="preserve"> in Ministry of Health Institutions in GCC, 2010-2016</t>
    </r>
  </si>
  <si>
    <t>جدول 18: الزيارات للعيادات الخارجية بمؤسسات وزارة الصحة في دول مجلس التعاون، 2010-2016م</t>
  </si>
  <si>
    <t>Table 18: Outpatient Visits to Ministry of Health Institutions in GCC, 2010-2016</t>
  </si>
  <si>
    <t>جدول 17: الفئات الطبية المساعدة لكل 10,000 من السكان في دول مجلس التعاون حسب القطاع، 2010-2016م</t>
  </si>
  <si>
    <t>Table 17: Other Para- Medical Staff Per 10,000 Population in GCC by Sector, 2010-2016</t>
  </si>
  <si>
    <t>جدول 16: الفئات الطبية المساعدة في دول مجلس التعاون حسب القطاع، 2010-2016م</t>
  </si>
  <si>
    <t>Table 16: Other Para- Medical Staff in GCC by Sector, 2010-2016</t>
  </si>
  <si>
    <t>جدول 15: الصيادلة لكل 10,000 من السكان في دول مجلس التعاون حسب القطاع، 2010-2016م</t>
  </si>
  <si>
    <t>Table 15: Pharmasists Per 10,000 Population in GCC by Sector, 2010-2016</t>
  </si>
  <si>
    <t>جدول 14: الصيادلة في دول مجلس التعاون حسب القطاع، 2010-2016م</t>
  </si>
  <si>
    <t>Table 14: Pharmasists Staff in GCC by Sector, 2010-2016</t>
  </si>
  <si>
    <t>جدول 13: هيئة التمريض إلى الأطباء البشريون في دول مجلس التعاون حسب القطاع، 2010-2016م</t>
  </si>
  <si>
    <t>جدول 12: هيئة التمريض لكل 10,000 من السكان في دول مجلس التعاون حسب القطاع، 2010-2016م</t>
  </si>
  <si>
    <t>جدول 11: هيئة التمريض في دول مجلس التعاون حسب القطاع، 2010-2016م</t>
  </si>
  <si>
    <t>Table 11: Nursing Staff in GCC by Sector, 2010-2016</t>
  </si>
  <si>
    <t>جدول 10: أطباء الأسنان لكل 10,000 من السكان في دول مجلس التعاون حسب القطاع، 2010-2016م</t>
  </si>
  <si>
    <t>جدول 9: أطباء الأسنان في دول مجلس التعاون حسب القطاع، 2010-2016م</t>
  </si>
  <si>
    <t>Table 9: Dentists in GCC by Sector, 2010-2016</t>
  </si>
  <si>
    <t>جدول 8: الأطباء البشريون لكل 10,000 من السكان في دول مجلس التعاون حسب القطاع، 2010-2016م</t>
  </si>
  <si>
    <t>Table 8: Physicians Per 10,000 Population in GCC by Sector, 2010-2016</t>
  </si>
  <si>
    <t>جدول 7: الأطباء البشريون في دول مجلس التعاون حسب القطاع، 2010-2016م</t>
  </si>
  <si>
    <t>Table 7: Physicians in GCC by Sector by, 2010-2016</t>
  </si>
  <si>
    <t>جدول 6: القوى العاملة الصحية في دول مجلس التعاون حسب الفئة، 2010-2016م</t>
  </si>
  <si>
    <t>جدول5: القوى العاملة الصحية في دول مجلس التعاون حسب القطاع، 2010-2016م</t>
  </si>
  <si>
    <t>جدول 4: أسرّة المستشفيات لكل 10,000 من السكان في دول مجلس التعاون حسب القطاع، 2010-2016م</t>
  </si>
  <si>
    <t>Table 4: Hospitals Beds Per 10,000 Population in GCC by Sector by Sector, 2010-2016</t>
  </si>
  <si>
    <t>جدول 3: أسرّة المستشفيات في دول مجلس التعاون حسب القطاع، 2010-2016م</t>
  </si>
  <si>
    <t>Table 3: Hospitals Beds in GCC by Sector by Sector, 2010-2016</t>
  </si>
  <si>
    <t>جدول 2 : المرافق الصحية الأخرى  في دول مجلس التعاون حسب القطاع، 2010-2016م</t>
  </si>
  <si>
    <t>Table 2: Other Health Institutions In GCC by Sector by Sector, 2010-2016</t>
  </si>
  <si>
    <t>جدول 1: المستشفيات في دول مجلس التعاون حسب القطاع، 2010-2016م</t>
  </si>
  <si>
    <t>Table 6: Total Health Manpower in GCC by Sector by Category, 2010-2016</t>
  </si>
  <si>
    <t>* Discharged Patients</t>
  </si>
  <si>
    <t>ديسمبر</t>
  </si>
  <si>
    <t>December 2018</t>
  </si>
  <si>
    <t>تعتبر الإحصاءات الصحية الركيزة الأساسية في إعداد الخطط والسياسات المعنية بالقطاع الصحي على مستوى الدول، وتشكل البيانات والاحصاءات الصحية المدخل المهم لاعداد التقارير المتعلقة بتقييم وتحليل ومتابعة تطور الخدمات الصحية، باعتبار ذلك من الركائز الاساسية لعملية  صنع السياسات واتخاذ القرارات التي تساهم في تحسين وتطوير الخدمات الصحية المقدمة للمستفيدين، ضمن استراتيجية دول المجلس لخلق مجتمع يتمتع بالرفاهية والرخاء ومواكبة متطلبات التنمية المستدامة. كما أنها وسيلة للتعرف على أهم التغيرات التي تطرأ على النمط الصحي  في مجتمعات دول مجلس التعاون الخليجي.</t>
  </si>
  <si>
    <t xml:space="preserve">Health statistics are  a crucial biller in preparing plans and policies related to health sector on contries level, health data and statistics form an important inputs in developing assesment reports on; evaluating, analyzing and monitoring improvement of health services, it also plays a significant role in developing policies and decision making which help in imrpovement and development of health services provided to the beneficiaries in Gcc countries strategy. GCC aims to create healthy society with welfare and prosperity as well as to cope with the sustainable development goals, furthermore it helps in understanding the change over time in health pattern in Gulf societies    </t>
  </si>
  <si>
    <t>وتستعرض هذه النشرة  أهم الإحصاءات الصحية التي تخدم المستخدمين في القطاع الصحي على مستوى دول مجلس التعاون وكذلك القطاعات الأخرى ذات الصلة التي تسهم أيضا في رسم السياسات الصحية وفي عملية التخطيط، كما ان أن هذه الإحصاءات بيئة خصبة لإعداد البحوث والدراسات والتقارير التي تعكس الواقع الصحي في دول المجلس والذي يعتبر منطلقا للتخطيط ورافدا لترشيد عملية إتخاذ اتخاذ القرار.</t>
  </si>
  <si>
    <t>This bulletin shows the most important health statistics, which helps data users in health sector and other related sectors within GCC countries, contributing to health policy making, and developing future plans. Also, this statistics are considered as treasure for making Studies and researches that reflect the health pattern in GCC countries and led to proper planning and decision-making process.</t>
  </si>
  <si>
    <t>وتضم النشرة  ثلاثة فصول، حيث يغطي الفصل الأول المرافق الصحية والتي تشمل المؤسسات الصحية التي تقدم الرعاية الصحية بمستوياتها المختلفة مثل المستشفيات والمراكز والمجمعات الصحية والعيادات في القطاعين الحكومي والخاص والمرافق الأخرى ذات الصلة مثل العيادات والصيدليات وأسرّة المستشفيات، ويغطي الفصل الثاني من النشرة الموارد البشرية في النظام الصحي ممثلة بالقوى العاملة الصحية من الأطباء البشريين وأطباء الاسنان الأسنان وهيئة التمريض والصيادلة والفئات الصحية الأخرى مثل الفنيين والإداريين ..الخ، وأخيرا يتطرق الفصل الثالث الى إلى الخدمات والمؤشرات الصحية التي تقدمها وزارات الصحة بدول المجلس في مختلف المجالات الصحية والتي تتناولها جداول هذا الفصل بنوع من التفصيل.</t>
  </si>
  <si>
    <t xml:space="preserve">This Bulletin consists of three chapter, where chapter one shows the health facilities which include all units that provide all levels of health care such as; hospitals, health centers, and clinics in both public and private sector, and other related facilities such as pharmacies and hospital beds.Chapter two reviews human resources in health sector presented by all health manpower including Physicians, Dentists, Nursing staff, Pharmacists and other health categories such as technicians and adminstration staff...etc. Finally, chapter three lists all health services and indicators in Gcc countries, which are provided by Ministry of Health, tables contained in this chapter shows such indicators in details. </t>
  </si>
  <si>
    <t>وتحتوي النشرة على جداول البيانات الإحصائية المدعمة بالأشكال البيانية والتي تسهل عملية المقارنة من خلال تتبع الفترة الممتدة من 2010م  إلى 2016م.</t>
  </si>
  <si>
    <t>Tables, figures and graphics in details are included in each chapter of this bulletin which shows the health pattern during 2010 and 2016.</t>
  </si>
  <si>
    <t>Ministry of Health</t>
  </si>
  <si>
    <t>Table 1: Hospitals In GCC by Sector, 2010-2016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</si>
</sst>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5" formatCode="0.0"/>
    <numFmt numFmtId="166" formatCode="_(* #,##0.0_);_(* \(#,##0.0\);_(* &quot;-&quot;_);_(@_)"/>
    <numFmt numFmtId="167" formatCode="0.0%"/>
    <numFmt numFmtId="171" formatCode="_(* #,##0.0_);_(* \(#,##0.0\);_(* &quot;-&quot;?_);_(@_)"/>
  </numFmts>
  <fonts count="74" x14ac:knownFonts="1">
    <font>
      <sz val="11"/>
      <color theme="1"/>
      <name val="Calibri"/>
      <family val="2"/>
      <scheme val="minor"/>
    </font>
    <font>
      <sz val="11"/>
      <color theme="1"/>
      <name val="Calibri"/>
      <family val="2"/>
      <scheme val="minor"/>
    </font>
    <font>
      <sz val="10"/>
      <name val="Arial"/>
      <family val="2"/>
    </font>
    <font>
      <sz val="10"/>
      <color indexed="8"/>
      <name val="Times New Roman"/>
      <family val="1"/>
    </font>
    <font>
      <b/>
      <sz val="12"/>
      <color indexed="8"/>
      <name val="Times New Roman"/>
      <family val="1"/>
    </font>
    <font>
      <b/>
      <sz val="9"/>
      <color theme="9" tint="-0.249977111117893"/>
      <name val="Calibri"/>
      <family val="2"/>
      <scheme val="minor"/>
    </font>
    <font>
      <b/>
      <sz val="9"/>
      <color rgb="FFE46D0A"/>
      <name val="Calibri"/>
      <family val="2"/>
      <scheme val="minor"/>
    </font>
    <font>
      <b/>
      <sz val="9"/>
      <color rgb="FF538ED5"/>
      <name val="Calibri"/>
      <family val="2"/>
      <scheme val="minor"/>
    </font>
    <font>
      <sz val="9"/>
      <color theme="1"/>
      <name val="Calibri"/>
      <family val="2"/>
      <scheme val="minor"/>
    </font>
    <font>
      <sz val="12"/>
      <color rgb="FF000000"/>
      <name val="Calibri"/>
      <family val="2"/>
      <scheme val="minor"/>
    </font>
    <font>
      <sz val="11"/>
      <color rgb="FF000000"/>
      <name val="Calibri"/>
      <family val="2"/>
      <scheme val="minor"/>
    </font>
    <font>
      <sz val="10"/>
      <name val="Times New Roman"/>
      <family val="1"/>
    </font>
    <font>
      <b/>
      <sz val="10"/>
      <color theme="1"/>
      <name val="Arial"/>
      <family val="2"/>
    </font>
    <font>
      <sz val="11"/>
      <color theme="1"/>
      <name val="Sakkal Majalla"/>
    </font>
    <font>
      <b/>
      <sz val="12"/>
      <color theme="1"/>
      <name val="Sakkal Majalla"/>
    </font>
    <font>
      <sz val="11"/>
      <color theme="1"/>
      <name val="Arial"/>
      <family val="2"/>
    </font>
    <font>
      <sz val="10"/>
      <color theme="1"/>
      <name val="Arial"/>
      <family val="2"/>
    </font>
    <font>
      <sz val="12"/>
      <color theme="1"/>
      <name val="Sakkal Majalla"/>
    </font>
    <font>
      <sz val="10"/>
      <color theme="1"/>
      <name val="Sakkal Majalla"/>
    </font>
    <font>
      <b/>
      <sz val="10"/>
      <color indexed="8"/>
      <name val="Arial"/>
      <family val="2"/>
    </font>
    <font>
      <sz val="10"/>
      <color indexed="8"/>
      <name val="Arial"/>
      <family val="2"/>
    </font>
    <font>
      <sz val="9"/>
      <color theme="1"/>
      <name val="Arial"/>
      <family val="2"/>
    </font>
    <font>
      <b/>
      <sz val="12"/>
      <name val="Times New Roman"/>
      <family val="1"/>
    </font>
    <font>
      <b/>
      <sz val="10"/>
      <name val="Arial"/>
      <family val="2"/>
    </font>
    <font>
      <b/>
      <sz val="14"/>
      <name val="Calibri"/>
      <family val="2"/>
      <scheme val="minor"/>
    </font>
    <font>
      <b/>
      <sz val="11"/>
      <color theme="1"/>
      <name val="Arial"/>
      <family val="2"/>
    </font>
    <font>
      <b/>
      <sz val="16"/>
      <name val="Calibri"/>
      <family val="2"/>
      <scheme val="minor"/>
    </font>
    <font>
      <sz val="16"/>
      <name val="GE SS Text Bold"/>
      <family val="1"/>
      <charset val="178"/>
    </font>
    <font>
      <b/>
      <sz val="18"/>
      <name val="Calibri"/>
      <family val="2"/>
      <scheme val="minor"/>
    </font>
    <font>
      <sz val="10"/>
      <name val="GE SS Text Bold"/>
      <family val="1"/>
      <charset val="178"/>
    </font>
    <font>
      <sz val="10"/>
      <name val="Calibri"/>
      <family val="2"/>
      <scheme val="minor"/>
    </font>
    <font>
      <sz val="12"/>
      <name val="GE SS Text Bold"/>
      <family val="1"/>
      <charset val="178"/>
    </font>
    <font>
      <sz val="36"/>
      <name val="GE SS Text Bold"/>
      <family val="1"/>
      <charset val="178"/>
    </font>
    <font>
      <b/>
      <sz val="35"/>
      <name val="Calibri"/>
      <family val="2"/>
      <scheme val="minor"/>
    </font>
    <font>
      <sz val="12"/>
      <name val="Arial"/>
      <family val="2"/>
    </font>
    <font>
      <b/>
      <sz val="11"/>
      <name val="Calibri"/>
      <family val="2"/>
      <scheme val="minor"/>
    </font>
    <font>
      <b/>
      <sz val="18"/>
      <name val="GE SS Text Bold"/>
      <family val="1"/>
      <charset val="178"/>
    </font>
    <font>
      <sz val="12"/>
      <color theme="1"/>
      <name val="GE SS Text Light"/>
      <family val="1"/>
      <charset val="178"/>
    </font>
    <font>
      <sz val="12"/>
      <color theme="1"/>
      <name val="Calibri"/>
      <family val="2"/>
      <scheme val="minor"/>
    </font>
    <font>
      <sz val="16"/>
      <color rgb="FF000000"/>
      <name val="GE SS Text Bold"/>
      <family val="1"/>
      <charset val="178"/>
    </font>
    <font>
      <sz val="12"/>
      <color rgb="FF000000"/>
      <name val="GE SS Text Light"/>
      <family val="1"/>
      <charset val="178"/>
    </font>
    <font>
      <sz val="16"/>
      <color theme="1"/>
      <name val="Calibri"/>
      <family val="2"/>
      <scheme val="minor"/>
    </font>
    <font>
      <sz val="12"/>
      <color rgb="FF000000"/>
      <name val="Arial"/>
      <family val="2"/>
    </font>
    <font>
      <sz val="18"/>
      <color rgb="FF000000"/>
      <name val="GE SS Text Bold"/>
      <family val="1"/>
      <charset val="178"/>
    </font>
    <font>
      <b/>
      <sz val="17"/>
      <color rgb="FF000000"/>
      <name val="Calibri"/>
      <family val="2"/>
      <scheme val="minor"/>
    </font>
    <font>
      <sz val="18"/>
      <name val="GE SS Text Bold"/>
      <family val="1"/>
      <charset val="178"/>
    </font>
    <font>
      <sz val="36"/>
      <color theme="1"/>
      <name val="GE SS Text Bold"/>
      <family val="1"/>
      <charset val="178"/>
    </font>
    <font>
      <b/>
      <sz val="36"/>
      <color theme="1"/>
      <name val="Calibri"/>
      <family val="2"/>
      <scheme val="minor"/>
    </font>
    <font>
      <sz val="14"/>
      <color theme="1"/>
      <name val="Sakkal Majalla"/>
    </font>
    <font>
      <b/>
      <sz val="14"/>
      <color theme="1"/>
      <name val="Sakkal Majalla"/>
    </font>
    <font>
      <sz val="14"/>
      <color rgb="FF000000"/>
      <name val="Sakkal Majalla"/>
    </font>
    <font>
      <vertAlign val="superscript"/>
      <sz val="11"/>
      <color theme="1"/>
      <name val="Sakkal Majalla"/>
    </font>
    <font>
      <vertAlign val="superscript"/>
      <sz val="10"/>
      <color theme="1"/>
      <name val="Arial"/>
      <family val="2"/>
    </font>
    <font>
      <sz val="12"/>
      <color rgb="FF000000"/>
      <name val="Sakkal Majalla"/>
    </font>
    <font>
      <sz val="11"/>
      <color rgb="FF000000"/>
      <name val="GE SS Text Bold"/>
      <family val="1"/>
      <charset val="178"/>
    </font>
    <font>
      <sz val="11"/>
      <color rgb="FF000000"/>
      <name val="GE SS Text Light"/>
      <family val="1"/>
      <charset val="178"/>
    </font>
    <font>
      <sz val="9"/>
      <color theme="1"/>
      <name val="Sakkal Majalla"/>
    </font>
    <font>
      <sz val="11"/>
      <color rgb="FFFF0000"/>
      <name val="Calibri"/>
      <family val="2"/>
      <scheme val="minor"/>
    </font>
    <font>
      <b/>
      <sz val="11"/>
      <color theme="1"/>
      <name val="Sakkal Majalla"/>
    </font>
    <font>
      <sz val="11"/>
      <color indexed="8"/>
      <name val="Sakkal Majalla"/>
    </font>
    <font>
      <b/>
      <sz val="11"/>
      <color indexed="8"/>
      <name val="Sakkal Majalla"/>
    </font>
    <font>
      <b/>
      <sz val="10"/>
      <color indexed="8"/>
      <name val="Calibri"/>
      <family val="2"/>
      <scheme val="minor"/>
    </font>
    <font>
      <b/>
      <sz val="11"/>
      <color rgb="FF5F9763"/>
      <name val="Arial"/>
      <family val="2"/>
    </font>
    <font>
      <sz val="10"/>
      <color rgb="FF5F9763"/>
      <name val="Arial"/>
      <family val="2"/>
    </font>
    <font>
      <sz val="10"/>
      <color rgb="FF5F9763"/>
      <name val="Times New Roman"/>
      <family val="1"/>
    </font>
    <font>
      <sz val="14"/>
      <color theme="1"/>
      <name val="Arial"/>
      <family val="2"/>
    </font>
    <font>
      <sz val="16"/>
      <color theme="1"/>
      <name val="Sakkal Majalla"/>
    </font>
    <font>
      <sz val="14"/>
      <name val="Sakkal Majalla"/>
    </font>
    <font>
      <sz val="10"/>
      <color theme="1"/>
      <name val="Times New Roman"/>
      <family val="1"/>
    </font>
    <font>
      <b/>
      <sz val="10"/>
      <color theme="1"/>
      <name val="Calibri"/>
      <family val="2"/>
      <scheme val="minor"/>
    </font>
    <font>
      <b/>
      <sz val="12"/>
      <color rgb="FF000000"/>
      <name val="Arial"/>
      <family val="2"/>
    </font>
    <font>
      <b/>
      <sz val="10"/>
      <color theme="0"/>
      <name val="Arial"/>
      <family val="2"/>
    </font>
    <font>
      <sz val="12"/>
      <name val="Sakkal Majalla"/>
    </font>
    <font>
      <b/>
      <sz val="11"/>
      <name val="Sakkal Majalla"/>
    </font>
  </fonts>
  <fills count="4">
    <fill>
      <patternFill patternType="none"/>
    </fill>
    <fill>
      <patternFill patternType="gray125"/>
    </fill>
    <fill>
      <patternFill patternType="solid">
        <fgColor theme="0"/>
        <bgColor indexed="64"/>
      </patternFill>
    </fill>
    <fill>
      <patternFill patternType="solid">
        <fgColor rgb="FFB3CFB5"/>
        <bgColor indexed="64"/>
      </patternFill>
    </fill>
  </fills>
  <borders count="24">
    <border>
      <left/>
      <right/>
      <top/>
      <bottom/>
      <diagonal/>
    </border>
    <border>
      <left/>
      <right style="thin">
        <color theme="0"/>
      </right>
      <top/>
      <bottom style="thin">
        <color theme="0"/>
      </bottom>
      <diagonal/>
    </border>
    <border>
      <left/>
      <right/>
      <top style="thin">
        <color theme="5" tint="0.59996337778862885"/>
      </top>
      <bottom/>
      <diagonal/>
    </border>
    <border>
      <left/>
      <right style="thin">
        <color theme="5" tint="0.59996337778862885"/>
      </right>
      <top style="thin">
        <color theme="5" tint="0.59996337778862885"/>
      </top>
      <bottom/>
      <diagonal/>
    </border>
    <border>
      <left/>
      <right style="thin">
        <color theme="5" tint="0.59996337778862885"/>
      </right>
      <top/>
      <bottom/>
      <diagonal/>
    </border>
    <border>
      <left style="thin">
        <color theme="5" tint="0.59996337778862885"/>
      </left>
      <right/>
      <top style="thin">
        <color theme="5" tint="0.59996337778862885"/>
      </top>
      <bottom/>
      <diagonal/>
    </border>
    <border>
      <left style="thin">
        <color theme="5" tint="0.59996337778862885"/>
      </left>
      <right/>
      <top/>
      <bottom/>
      <diagonal/>
    </border>
    <border>
      <left style="thick">
        <color theme="0"/>
      </left>
      <right style="thick">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bottom style="medium">
        <color theme="0"/>
      </bottom>
      <diagonal/>
    </border>
    <border>
      <left/>
      <right style="medium">
        <color theme="0"/>
      </right>
      <top/>
      <bottom style="medium">
        <color theme="0"/>
      </bottom>
      <diagonal/>
    </border>
    <border>
      <left/>
      <right/>
      <top/>
      <bottom style="thick">
        <color rgb="FFB3CFB5"/>
      </bottom>
      <diagonal/>
    </border>
    <border>
      <left style="medium">
        <color theme="0"/>
      </left>
      <right/>
      <top style="medium">
        <color theme="0"/>
      </top>
      <bottom/>
      <diagonal/>
    </border>
    <border>
      <left style="medium">
        <color theme="0"/>
      </left>
      <right/>
      <top/>
      <bottom style="thick">
        <color rgb="FFB3CFB5"/>
      </bottom>
      <diagonal/>
    </border>
    <border>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bottom style="thick">
        <color rgb="FFB3CFB5"/>
      </bottom>
      <diagonal/>
    </border>
    <border>
      <left style="medium">
        <color theme="0"/>
      </left>
      <right style="medium">
        <color theme="0"/>
      </right>
      <top/>
      <bottom style="thick">
        <color rgb="FFB3CFB5"/>
      </bottom>
      <diagonal/>
    </border>
    <border>
      <left style="thin">
        <color theme="5" tint="0.59996337778862885"/>
      </left>
      <right/>
      <top/>
      <bottom style="thick">
        <color rgb="FFB3CFB5"/>
      </bottom>
      <diagonal/>
    </border>
    <border>
      <left/>
      <right style="thin">
        <color theme="5" tint="0.59996337778862885"/>
      </right>
      <top/>
      <bottom style="thick">
        <color rgb="FFB3CFB5"/>
      </bottom>
      <diagonal/>
    </border>
    <border>
      <left/>
      <right/>
      <top style="medium">
        <color theme="0"/>
      </top>
      <bottom/>
      <diagonal/>
    </border>
  </borders>
  <cellStyleXfs count="4">
    <xf numFmtId="0" fontId="0" fillId="0" borderId="0"/>
    <xf numFmtId="43" fontId="1" fillId="0" borderId="0" applyFont="0" applyFill="0" applyBorder="0" applyAlignment="0" applyProtection="0"/>
    <xf numFmtId="0" fontId="2" fillId="0" borderId="0"/>
    <xf numFmtId="0" fontId="2" fillId="0" borderId="0"/>
  </cellStyleXfs>
  <cellXfs count="316">
    <xf numFmtId="0" fontId="0" fillId="0" borderId="0" xfId="0"/>
    <xf numFmtId="3" fontId="0" fillId="0" borderId="0" xfId="0" applyNumberFormat="1"/>
    <xf numFmtId="41" fontId="5" fillId="0" borderId="1" xfId="0" applyNumberFormat="1" applyFont="1" applyFill="1" applyBorder="1" applyAlignment="1">
      <alignment horizontal="right" readingOrder="2"/>
    </xf>
    <xf numFmtId="41" fontId="6" fillId="0" borderId="1" xfId="0" applyNumberFormat="1" applyFont="1" applyFill="1" applyBorder="1" applyAlignment="1">
      <alignment horizontal="right" readingOrder="2"/>
    </xf>
    <xf numFmtId="41" fontId="7" fillId="0" borderId="1" xfId="0" applyNumberFormat="1" applyFont="1" applyFill="1" applyBorder="1" applyAlignment="1">
      <alignment horizontal="right" readingOrder="2"/>
    </xf>
    <xf numFmtId="0" fontId="17" fillId="0" borderId="0" xfId="0" applyFont="1" applyAlignment="1"/>
    <xf numFmtId="0" fontId="18" fillId="0" borderId="0" xfId="0" applyFont="1" applyAlignment="1"/>
    <xf numFmtId="0" fontId="16" fillId="0" borderId="0" xfId="0" applyFont="1" applyAlignment="1"/>
    <xf numFmtId="37" fontId="16" fillId="2" borderId="0" xfId="1" applyNumberFormat="1" applyFont="1" applyFill="1" applyBorder="1" applyAlignment="1">
      <alignment horizontal="center" vertical="center" wrapText="1" readingOrder="1"/>
    </xf>
    <xf numFmtId="0" fontId="0" fillId="0" borderId="0" xfId="0" applyFill="1"/>
    <xf numFmtId="41" fontId="16" fillId="2" borderId="0" xfId="1" applyNumberFormat="1" applyFont="1" applyFill="1" applyBorder="1" applyAlignment="1">
      <alignment horizontal="center" vertical="center" wrapText="1" readingOrder="1"/>
    </xf>
    <xf numFmtId="0" fontId="21" fillId="0" borderId="0" xfId="0" applyFont="1" applyAlignment="1"/>
    <xf numFmtId="166" fontId="16" fillId="2" borderId="0" xfId="1" applyNumberFormat="1" applyFont="1" applyFill="1" applyBorder="1" applyAlignment="1">
      <alignment horizontal="center" vertical="center" wrapText="1" readingOrder="1"/>
    </xf>
    <xf numFmtId="41" fontId="16" fillId="2" borderId="0" xfId="1" applyNumberFormat="1" applyFont="1" applyFill="1" applyBorder="1" applyAlignment="1">
      <alignment horizontal="right" vertical="center" wrapText="1" readingOrder="1"/>
    </xf>
    <xf numFmtId="41" fontId="2" fillId="2" borderId="0" xfId="1" applyNumberFormat="1" applyFont="1" applyFill="1" applyBorder="1" applyAlignment="1">
      <alignment horizontal="center" vertical="center" wrapText="1" readingOrder="1"/>
    </xf>
    <xf numFmtId="165" fontId="11" fillId="2" borderId="0" xfId="1" applyNumberFormat="1" applyFont="1" applyFill="1" applyBorder="1" applyAlignment="1">
      <alignment horizontal="center" vertical="center" wrapText="1" readingOrder="1"/>
    </xf>
    <xf numFmtId="166" fontId="2" fillId="2" borderId="0" xfId="1" applyNumberFormat="1" applyFont="1" applyFill="1" applyBorder="1" applyAlignment="1">
      <alignment horizontal="center" vertical="center" wrapText="1" readingOrder="1"/>
    </xf>
    <xf numFmtId="167" fontId="2" fillId="2" borderId="0" xfId="1" applyNumberFormat="1" applyFont="1" applyFill="1" applyBorder="1" applyAlignment="1">
      <alignment horizontal="center" vertical="top" wrapText="1" readingOrder="1"/>
    </xf>
    <xf numFmtId="9" fontId="2" fillId="2" borderId="0" xfId="1" applyNumberFormat="1" applyFont="1" applyFill="1" applyBorder="1" applyAlignment="1">
      <alignment horizontal="center" vertical="top" wrapText="1" readingOrder="1"/>
    </xf>
    <xf numFmtId="165" fontId="2" fillId="2" borderId="0" xfId="1" applyNumberFormat="1" applyFont="1" applyFill="1" applyBorder="1" applyAlignment="1">
      <alignment horizontal="center" vertical="top" wrapText="1" readingOrder="1"/>
    </xf>
    <xf numFmtId="0" fontId="2" fillId="2" borderId="0" xfId="1" applyNumberFormat="1" applyFont="1" applyFill="1" applyBorder="1" applyAlignment="1">
      <alignment horizontal="center" vertical="top" wrapText="1" readingOrder="1"/>
    </xf>
    <xf numFmtId="10" fontId="2" fillId="2" borderId="0" xfId="1" applyNumberFormat="1" applyFont="1" applyFill="1" applyBorder="1" applyAlignment="1">
      <alignment horizontal="center" vertical="top" wrapText="1" readingOrder="1"/>
    </xf>
    <xf numFmtId="165" fontId="2" fillId="2" borderId="6" xfId="1" applyNumberFormat="1" applyFont="1" applyFill="1" applyBorder="1" applyAlignment="1">
      <alignment horizontal="center" vertical="center" wrapText="1" readingOrder="1"/>
    </xf>
    <xf numFmtId="165" fontId="2" fillId="2" borderId="0" xfId="1" applyNumberFormat="1" applyFont="1" applyFill="1" applyBorder="1" applyAlignment="1">
      <alignment horizontal="center" vertical="center" wrapText="1" readingOrder="1"/>
    </xf>
    <xf numFmtId="165" fontId="2" fillId="2" borderId="4" xfId="1" applyNumberFormat="1" applyFont="1" applyFill="1" applyBorder="1" applyAlignment="1">
      <alignment horizontal="center" vertical="center" wrapText="1" readingOrder="1"/>
    </xf>
    <xf numFmtId="0" fontId="8" fillId="0" borderId="0" xfId="0" applyFont="1"/>
    <xf numFmtId="0" fontId="28" fillId="0" borderId="0" xfId="0" applyFont="1" applyBorder="1" applyAlignment="1">
      <alignment horizontal="center" vertical="center" readingOrder="1"/>
    </xf>
    <xf numFmtId="0" fontId="29" fillId="0" borderId="0" xfId="3" applyFont="1" applyAlignment="1">
      <alignment horizontal="right" vertical="center" readingOrder="2"/>
    </xf>
    <xf numFmtId="0" fontId="30" fillId="0" borderId="0" xfId="3" applyFont="1" applyAlignment="1">
      <alignment readingOrder="1"/>
    </xf>
    <xf numFmtId="0" fontId="31" fillId="0" borderId="0" xfId="3" applyFont="1" applyAlignment="1">
      <alignment horizontal="left" vertical="center" readingOrder="2"/>
    </xf>
    <xf numFmtId="0" fontId="24" fillId="0" borderId="0" xfId="3" applyFont="1" applyAlignment="1">
      <alignment horizontal="right" readingOrder="1"/>
    </xf>
    <xf numFmtId="49" fontId="35" fillId="0" borderId="0" xfId="0" applyNumberFormat="1" applyFont="1" applyAlignment="1">
      <alignment horizontal="right" vertical="center" indent="1" readingOrder="1"/>
    </xf>
    <xf numFmtId="0" fontId="36" fillId="0" borderId="0" xfId="3" applyFont="1" applyAlignment="1">
      <alignment horizontal="right" vertical="center" readingOrder="2"/>
    </xf>
    <xf numFmtId="0" fontId="28" fillId="0" borderId="0" xfId="0" applyFont="1" applyAlignment="1">
      <alignment vertical="center" readingOrder="1"/>
    </xf>
    <xf numFmtId="0" fontId="33" fillId="0" borderId="0" xfId="0" applyFont="1" applyAlignment="1">
      <alignment horizontal="centerContinuous" vertical="center" wrapText="1" readingOrder="1"/>
    </xf>
    <xf numFmtId="0" fontId="38" fillId="0" borderId="0" xfId="0" applyFont="1" applyBorder="1" applyAlignment="1">
      <alignment horizontal="center"/>
    </xf>
    <xf numFmtId="0" fontId="38" fillId="0" borderId="0" xfId="0" applyFont="1" applyBorder="1" applyAlignment="1">
      <alignment horizontal="center" vertical="center"/>
    </xf>
    <xf numFmtId="0" fontId="39" fillId="0" borderId="0" xfId="0" applyFont="1" applyAlignment="1">
      <alignment vertical="center" readingOrder="2"/>
    </xf>
    <xf numFmtId="0" fontId="40" fillId="0" borderId="0" xfId="0" applyFont="1" applyAlignment="1">
      <alignment horizontal="right" vertical="center" indent="3" readingOrder="2"/>
    </xf>
    <xf numFmtId="0" fontId="37" fillId="0" borderId="0" xfId="0" applyFont="1" applyBorder="1" applyAlignment="1">
      <alignment horizontal="right" readingOrder="2"/>
    </xf>
    <xf numFmtId="0" fontId="41" fillId="0" borderId="0" xfId="0" applyFont="1" applyBorder="1" applyAlignment="1">
      <alignment horizontal="left" vertical="center"/>
    </xf>
    <xf numFmtId="0" fontId="40" fillId="0" borderId="0" xfId="0" applyFont="1" applyAlignment="1">
      <alignment horizontal="right" vertical="top" wrapText="1" readingOrder="2"/>
    </xf>
    <xf numFmtId="0" fontId="9" fillId="0" borderId="0" xfId="0" applyFont="1" applyAlignment="1">
      <alignment horizontal="justify" vertical="top" wrapText="1"/>
    </xf>
    <xf numFmtId="0" fontId="42" fillId="0" borderId="0" xfId="0" applyFont="1" applyAlignment="1">
      <alignment horizontal="right" vertical="top" wrapText="1" readingOrder="2"/>
    </xf>
    <xf numFmtId="0" fontId="9" fillId="0" borderId="0" xfId="0" applyFont="1" applyAlignment="1">
      <alignment horizontal="left" vertical="top" wrapText="1"/>
    </xf>
    <xf numFmtId="0" fontId="40" fillId="0" borderId="0" xfId="0" applyFont="1" applyAlignment="1">
      <alignment horizontal="left" vertical="center" readingOrder="1"/>
    </xf>
    <xf numFmtId="0" fontId="40" fillId="0" borderId="0" xfId="0" applyFont="1" applyAlignment="1">
      <alignment horizontal="left" vertical="center" indent="2" readingOrder="1"/>
    </xf>
    <xf numFmtId="0" fontId="43" fillId="0" borderId="0" xfId="0" applyFont="1" applyAlignment="1">
      <alignment vertical="top" readingOrder="2"/>
    </xf>
    <xf numFmtId="0" fontId="44" fillId="0" borderId="0" xfId="0" applyFont="1" applyAlignment="1">
      <alignment vertical="top" readingOrder="1"/>
    </xf>
    <xf numFmtId="0" fontId="43" fillId="0" borderId="0" xfId="0" applyFont="1" applyAlignment="1">
      <alignment vertical="center" readingOrder="2"/>
    </xf>
    <xf numFmtId="0" fontId="44" fillId="0" borderId="0" xfId="0" applyFont="1"/>
    <xf numFmtId="0" fontId="46" fillId="0" borderId="0" xfId="0" applyFont="1" applyBorder="1" applyAlignment="1">
      <alignment horizontal="center"/>
    </xf>
    <xf numFmtId="0" fontId="47" fillId="0" borderId="0" xfId="0" applyFont="1" applyBorder="1" applyAlignment="1">
      <alignment horizontal="center" vertical="top"/>
    </xf>
    <xf numFmtId="0" fontId="32" fillId="0" borderId="0" xfId="0" applyFont="1" applyBorder="1" applyAlignment="1">
      <alignment horizontal="center" vertical="center" wrapText="1" readingOrder="2"/>
    </xf>
    <xf numFmtId="0" fontId="21" fillId="0" borderId="0" xfId="0" applyFont="1" applyAlignment="1">
      <alignment horizontal="right" indent="1" readingOrder="2"/>
    </xf>
    <xf numFmtId="0" fontId="34" fillId="0" borderId="0" xfId="0" applyFont="1" applyAlignment="1">
      <alignment horizontal="left" vertical="center" readingOrder="2"/>
    </xf>
    <xf numFmtId="0" fontId="35" fillId="0" borderId="0" xfId="0" applyFont="1" applyAlignment="1">
      <alignment horizontal="right" vertical="center" readingOrder="1"/>
    </xf>
    <xf numFmtId="0" fontId="53" fillId="0" borderId="0" xfId="0" applyFont="1" applyAlignment="1">
      <alignment horizontal="right" vertical="center" indent="3" readingOrder="2"/>
    </xf>
    <xf numFmtId="0" fontId="10" fillId="0" borderId="0" xfId="0" applyFont="1" applyAlignment="1">
      <alignment horizontal="left" vertical="center" indent="2"/>
    </xf>
    <xf numFmtId="0" fontId="56" fillId="0" borderId="0" xfId="0" applyFont="1" applyAlignment="1"/>
    <xf numFmtId="0" fontId="0" fillId="0" borderId="0" xfId="0" applyAlignment="1">
      <alignment horizontal="right" vertical="justify" wrapText="1"/>
    </xf>
    <xf numFmtId="0" fontId="16" fillId="0" borderId="0" xfId="0" applyFont="1" applyBorder="1" applyAlignment="1">
      <alignment horizontal="centerContinuous"/>
    </xf>
    <xf numFmtId="0" fontId="17" fillId="0" borderId="0" xfId="0" applyFont="1" applyAlignment="1">
      <alignment horizontal="centerContinuous"/>
    </xf>
    <xf numFmtId="0" fontId="0" fillId="0" borderId="0" xfId="0" applyAlignment="1">
      <alignment horizontal="left" vertical="justify" wrapText="1"/>
    </xf>
    <xf numFmtId="0" fontId="17" fillId="0" borderId="0" xfId="0" applyFont="1" applyAlignment="1">
      <alignment horizontal="right" vertical="justify" wrapText="1"/>
    </xf>
    <xf numFmtId="0" fontId="16" fillId="0" borderId="0" xfId="0" applyFont="1" applyAlignment="1">
      <alignment horizontal="left" vertical="justify" wrapText="1"/>
    </xf>
    <xf numFmtId="0" fontId="17" fillId="0" borderId="0" xfId="0" applyFont="1" applyAlignment="1">
      <alignment horizontal="centerContinuous" vertical="center"/>
    </xf>
    <xf numFmtId="0" fontId="16" fillId="0" borderId="0" xfId="0" applyFont="1" applyAlignment="1">
      <alignment horizontal="centerContinuous"/>
    </xf>
    <xf numFmtId="0" fontId="57" fillId="0" borderId="0" xfId="0" applyFont="1"/>
    <xf numFmtId="0" fontId="48" fillId="0" borderId="0" xfId="0" applyFont="1" applyAlignment="1">
      <alignment horizontal="justify" vertical="top" wrapText="1" readingOrder="2"/>
    </xf>
    <xf numFmtId="0" fontId="17" fillId="0" borderId="0" xfId="0" applyFont="1" applyAlignment="1">
      <alignment horizontal="justify" vertical="top" wrapText="1" readingOrder="2"/>
    </xf>
    <xf numFmtId="0" fontId="15" fillId="0" borderId="0" xfId="0" applyFont="1" applyAlignment="1">
      <alignment horizontal="left" vertical="top" wrapText="1" readingOrder="1"/>
    </xf>
    <xf numFmtId="0" fontId="0" fillId="0" borderId="0" xfId="0" applyAlignment="1">
      <alignment vertical="top"/>
    </xf>
    <xf numFmtId="0" fontId="57" fillId="0" borderId="0" xfId="0" applyFont="1" applyAlignment="1">
      <alignment vertical="top"/>
    </xf>
    <xf numFmtId="0" fontId="17" fillId="0" borderId="0" xfId="0" applyFont="1" applyAlignment="1">
      <alignment horizontal="right" vertical="top" wrapText="1" readingOrder="2"/>
    </xf>
    <xf numFmtId="0" fontId="50" fillId="0" borderId="0" xfId="0" applyFont="1" applyAlignment="1">
      <alignment horizontal="justify" vertical="top" wrapText="1" readingOrder="2"/>
    </xf>
    <xf numFmtId="0" fontId="0" fillId="3" borderId="0" xfId="0" applyFont="1" applyFill="1" applyBorder="1"/>
    <xf numFmtId="0" fontId="58" fillId="2" borderId="0" xfId="0" applyFont="1" applyFill="1" applyBorder="1" applyAlignment="1">
      <alignment horizontal="right" vertical="top" wrapText="1" readingOrder="2"/>
    </xf>
    <xf numFmtId="0" fontId="13" fillId="2" borderId="0" xfId="0" applyFont="1" applyFill="1" applyBorder="1" applyAlignment="1">
      <alignment horizontal="right" vertical="top" wrapText="1" indent="1" readingOrder="2"/>
    </xf>
    <xf numFmtId="41" fontId="12" fillId="3" borderId="0" xfId="2" applyNumberFormat="1" applyFont="1" applyFill="1" applyBorder="1" applyAlignment="1">
      <alignment horizontal="center" vertical="center" wrapText="1" readingOrder="1"/>
    </xf>
    <xf numFmtId="0" fontId="0" fillId="0" borderId="0" xfId="0" applyAlignment="1">
      <alignment vertical="center"/>
    </xf>
    <xf numFmtId="0" fontId="14" fillId="3" borderId="10" xfId="0" applyFont="1" applyFill="1" applyBorder="1" applyAlignment="1">
      <alignment horizontal="right" wrapText="1" readingOrder="2"/>
    </xf>
    <xf numFmtId="0" fontId="61" fillId="3" borderId="10" xfId="2" applyFont="1" applyFill="1" applyBorder="1" applyAlignment="1">
      <alignment horizontal="left" vertical="center" wrapText="1" readingOrder="1"/>
    </xf>
    <xf numFmtId="0" fontId="59" fillId="3" borderId="8" xfId="2" applyFont="1" applyFill="1" applyBorder="1" applyAlignment="1">
      <alignment horizontal="right" wrapText="1" readingOrder="2"/>
    </xf>
    <xf numFmtId="0" fontId="59" fillId="3" borderId="0" xfId="2" applyFont="1" applyFill="1" applyBorder="1" applyAlignment="1">
      <alignment horizontal="right" wrapText="1" readingOrder="2"/>
    </xf>
    <xf numFmtId="0" fontId="59" fillId="3" borderId="9" xfId="2" applyFont="1" applyFill="1" applyBorder="1" applyAlignment="1">
      <alignment horizontal="right" wrapText="1" readingOrder="2"/>
    </xf>
    <xf numFmtId="0" fontId="60" fillId="3" borderId="9" xfId="2" applyFont="1" applyFill="1" applyBorder="1" applyAlignment="1">
      <alignment horizontal="right" wrapText="1" readingOrder="2"/>
    </xf>
    <xf numFmtId="0" fontId="58" fillId="2" borderId="13" xfId="0" applyFont="1" applyFill="1" applyBorder="1" applyAlignment="1">
      <alignment horizontal="right" vertical="top" wrapText="1" readingOrder="2"/>
    </xf>
    <xf numFmtId="0" fontId="58" fillId="2" borderId="0" xfId="0" applyFont="1" applyFill="1" applyBorder="1" applyAlignment="1">
      <alignment horizontal="right" vertical="center" wrapText="1" readingOrder="2"/>
    </xf>
    <xf numFmtId="0" fontId="20" fillId="3" borderId="11" xfId="2" applyFont="1" applyFill="1" applyBorder="1" applyAlignment="1">
      <alignment horizontal="right" vertical="top" wrapText="1" readingOrder="1"/>
    </xf>
    <xf numFmtId="0" fontId="20" fillId="3" borderId="10" xfId="2" applyFont="1" applyFill="1" applyBorder="1" applyAlignment="1">
      <alignment horizontal="right" vertical="top" wrapText="1" readingOrder="1"/>
    </xf>
    <xf numFmtId="0" fontId="20" fillId="3" borderId="12" xfId="2" applyFont="1" applyFill="1" applyBorder="1" applyAlignment="1">
      <alignment horizontal="right" vertical="top" wrapText="1" readingOrder="1"/>
    </xf>
    <xf numFmtId="0" fontId="19" fillId="3" borderId="12" xfId="2" applyFont="1" applyFill="1" applyBorder="1" applyAlignment="1">
      <alignment horizontal="right" vertical="top" wrapText="1" readingOrder="1"/>
    </xf>
    <xf numFmtId="0" fontId="62" fillId="2" borderId="0" xfId="0" applyFont="1" applyFill="1" applyBorder="1" applyAlignment="1">
      <alignment horizontal="right" vertical="center" wrapText="1" readingOrder="2"/>
    </xf>
    <xf numFmtId="0" fontId="62" fillId="2" borderId="0" xfId="0" applyFont="1" applyFill="1" applyBorder="1" applyAlignment="1">
      <alignment vertical="center" wrapText="1" readingOrder="1"/>
    </xf>
    <xf numFmtId="41" fontId="12" fillId="3" borderId="14" xfId="2" applyNumberFormat="1" applyFont="1" applyFill="1" applyBorder="1" applyAlignment="1">
      <alignment horizontal="center" vertical="center" wrapText="1" readingOrder="1"/>
    </xf>
    <xf numFmtId="41" fontId="12" fillId="2" borderId="8" xfId="1" applyNumberFormat="1" applyFont="1" applyFill="1" applyBorder="1" applyAlignment="1">
      <alignment horizontal="center" vertical="center" wrapText="1" readingOrder="1"/>
    </xf>
    <xf numFmtId="41" fontId="16" fillId="2" borderId="0" xfId="1" applyNumberFormat="1" applyFont="1" applyFill="1" applyBorder="1" applyAlignment="1">
      <alignment horizontal="center" vertical="top" wrapText="1" readingOrder="1"/>
    </xf>
    <xf numFmtId="41" fontId="12" fillId="2" borderId="8" xfId="1" applyNumberFormat="1" applyFont="1" applyFill="1" applyBorder="1" applyAlignment="1">
      <alignment horizontal="center" vertical="top" wrapText="1" readingOrder="1"/>
    </xf>
    <xf numFmtId="41" fontId="63" fillId="2" borderId="0" xfId="1" applyNumberFormat="1" applyFont="1" applyFill="1" applyBorder="1" applyAlignment="1">
      <alignment horizontal="right" vertical="top" wrapText="1" readingOrder="1"/>
    </xf>
    <xf numFmtId="41" fontId="16" fillId="2" borderId="0" xfId="1" applyNumberFormat="1" applyFont="1" applyFill="1" applyBorder="1" applyAlignment="1">
      <alignment horizontal="center" vertical="top"/>
    </xf>
    <xf numFmtId="41" fontId="16" fillId="2" borderId="13" xfId="1" applyNumberFormat="1" applyFont="1" applyFill="1" applyBorder="1" applyAlignment="1">
      <alignment horizontal="center" vertical="top" wrapText="1" readingOrder="1"/>
    </xf>
    <xf numFmtId="41" fontId="16" fillId="2" borderId="13" xfId="1" applyNumberFormat="1" applyFont="1" applyFill="1" applyBorder="1" applyAlignment="1">
      <alignment horizontal="center" vertical="top"/>
    </xf>
    <xf numFmtId="41" fontId="12" fillId="2" borderId="15" xfId="1" applyNumberFormat="1" applyFont="1" applyFill="1" applyBorder="1" applyAlignment="1">
      <alignment horizontal="center" vertical="top" wrapText="1" readingOrder="1"/>
    </xf>
    <xf numFmtId="41" fontId="16" fillId="2" borderId="0" xfId="1" applyNumberFormat="1" applyFont="1" applyFill="1" applyBorder="1" applyAlignment="1">
      <alignment horizontal="right" vertical="top" wrapText="1" readingOrder="1"/>
    </xf>
    <xf numFmtId="41" fontId="12" fillId="3" borderId="0" xfId="2" applyNumberFormat="1" applyFont="1" applyFill="1" applyBorder="1" applyAlignment="1">
      <alignment horizontal="right" vertical="center" wrapText="1" readingOrder="1"/>
    </xf>
    <xf numFmtId="41" fontId="63" fillId="2" borderId="0" xfId="1" applyNumberFormat="1" applyFont="1" applyFill="1" applyBorder="1" applyAlignment="1">
      <alignment horizontal="center" vertical="top" wrapText="1" readingOrder="1"/>
    </xf>
    <xf numFmtId="41" fontId="12" fillId="3" borderId="14" xfId="2" applyNumberFormat="1" applyFont="1" applyFill="1" applyBorder="1" applyAlignment="1">
      <alignment horizontal="right" vertical="center" wrapText="1" readingOrder="1"/>
    </xf>
    <xf numFmtId="41" fontId="12" fillId="2" borderId="8" xfId="1" applyNumberFormat="1" applyFont="1" applyFill="1" applyBorder="1" applyAlignment="1">
      <alignment horizontal="right" vertical="center" wrapText="1" readingOrder="1"/>
    </xf>
    <xf numFmtId="41" fontId="12" fillId="2" borderId="8" xfId="1" applyNumberFormat="1" applyFont="1" applyFill="1" applyBorder="1" applyAlignment="1">
      <alignment horizontal="right" vertical="top" wrapText="1" readingOrder="1"/>
    </xf>
    <xf numFmtId="41" fontId="12" fillId="2" borderId="15" xfId="1" applyNumberFormat="1" applyFont="1" applyFill="1" applyBorder="1" applyAlignment="1">
      <alignment horizontal="right" vertical="top" wrapText="1" readingOrder="1"/>
    </xf>
    <xf numFmtId="41" fontId="12" fillId="3" borderId="0" xfId="2" applyNumberFormat="1" applyFont="1" applyFill="1" applyBorder="1" applyAlignment="1">
      <alignment vertical="center" wrapText="1" readingOrder="1"/>
    </xf>
    <xf numFmtId="41" fontId="16" fillId="2" borderId="0" xfId="1" applyNumberFormat="1" applyFont="1" applyFill="1" applyBorder="1" applyAlignment="1">
      <alignment vertical="center" wrapText="1" readingOrder="1"/>
    </xf>
    <xf numFmtId="41" fontId="16" fillId="2" borderId="0" xfId="1" applyNumberFormat="1" applyFont="1" applyFill="1" applyBorder="1" applyAlignment="1">
      <alignment vertical="top" wrapText="1" readingOrder="1"/>
    </xf>
    <xf numFmtId="41" fontId="63" fillId="2" borderId="0" xfId="1" applyNumberFormat="1" applyFont="1" applyFill="1" applyBorder="1" applyAlignment="1">
      <alignment vertical="top" wrapText="1" readingOrder="1"/>
    </xf>
    <xf numFmtId="41" fontId="16" fillId="2" borderId="13" xfId="1" applyNumberFormat="1" applyFont="1" applyFill="1" applyBorder="1" applyAlignment="1">
      <alignment horizontal="right" vertical="top" wrapText="1" readingOrder="1"/>
    </xf>
    <xf numFmtId="0" fontId="12" fillId="2" borderId="0" xfId="0" applyFont="1" applyFill="1" applyBorder="1" applyAlignment="1">
      <alignment horizontal="left" vertical="center" wrapText="1" readingOrder="2"/>
    </xf>
    <xf numFmtId="0" fontId="16" fillId="2" borderId="0" xfId="0" applyFont="1" applyFill="1" applyBorder="1" applyAlignment="1">
      <alignment horizontal="left" vertical="top" wrapText="1" indent="1" readingOrder="2"/>
    </xf>
    <xf numFmtId="0" fontId="16" fillId="2" borderId="0" xfId="0" applyFont="1" applyFill="1" applyBorder="1" applyAlignment="1">
      <alignment horizontal="left" vertical="top" wrapText="1" indent="1" readingOrder="1"/>
    </xf>
    <xf numFmtId="0" fontId="12" fillId="2" borderId="0" xfId="0" applyFont="1" applyFill="1" applyBorder="1" applyAlignment="1">
      <alignment horizontal="left" vertical="top" wrapText="1" readingOrder="2"/>
    </xf>
    <xf numFmtId="0" fontId="12" fillId="2" borderId="13" xfId="0" applyFont="1" applyFill="1" applyBorder="1" applyAlignment="1">
      <alignment horizontal="left" vertical="top" wrapText="1" readingOrder="2"/>
    </xf>
    <xf numFmtId="41" fontId="63" fillId="2" borderId="0" xfId="1" applyNumberFormat="1" applyFont="1" applyFill="1" applyBorder="1" applyAlignment="1">
      <alignment horizontal="center" vertical="center" wrapText="1" readingOrder="1"/>
    </xf>
    <xf numFmtId="41" fontId="16" fillId="2" borderId="13" xfId="1" applyNumberFormat="1" applyFont="1" applyFill="1" applyBorder="1" applyAlignment="1">
      <alignment vertical="top" wrapText="1" readingOrder="1"/>
    </xf>
    <xf numFmtId="41" fontId="12" fillId="2" borderId="8" xfId="1" applyNumberFormat="1" applyFont="1" applyFill="1" applyBorder="1" applyAlignment="1">
      <alignment vertical="top" wrapText="1" readingOrder="1"/>
    </xf>
    <xf numFmtId="41" fontId="12" fillId="3" borderId="14" xfId="2" applyNumberFormat="1" applyFont="1" applyFill="1" applyBorder="1" applyAlignment="1">
      <alignment vertical="center" wrapText="1" readingOrder="1"/>
    </xf>
    <xf numFmtId="41" fontId="12" fillId="2" borderId="8" xfId="1" applyNumberFormat="1" applyFont="1" applyFill="1" applyBorder="1" applyAlignment="1">
      <alignment vertical="center" wrapText="1" readingOrder="1"/>
    </xf>
    <xf numFmtId="41" fontId="12" fillId="2" borderId="15" xfId="1" applyNumberFormat="1" applyFont="1" applyFill="1" applyBorder="1" applyAlignment="1">
      <alignment vertical="top" wrapText="1" readingOrder="1"/>
    </xf>
    <xf numFmtId="166" fontId="12" fillId="3" borderId="0" xfId="2" applyNumberFormat="1" applyFont="1" applyFill="1" applyBorder="1" applyAlignment="1">
      <alignment horizontal="center" vertical="center" wrapText="1" readingOrder="1"/>
    </xf>
    <xf numFmtId="166" fontId="12" fillId="3" borderId="14" xfId="2" applyNumberFormat="1" applyFont="1" applyFill="1" applyBorder="1" applyAlignment="1">
      <alignment horizontal="center" vertical="center" wrapText="1" readingOrder="1"/>
    </xf>
    <xf numFmtId="166" fontId="12" fillId="2" borderId="8" xfId="1" applyNumberFormat="1" applyFont="1" applyFill="1" applyBorder="1" applyAlignment="1">
      <alignment horizontal="center" vertical="center" wrapText="1" readingOrder="1"/>
    </xf>
    <xf numFmtId="166" fontId="16" fillId="2" borderId="0" xfId="1" applyNumberFormat="1" applyFont="1" applyFill="1" applyBorder="1" applyAlignment="1">
      <alignment horizontal="center" vertical="top" wrapText="1" readingOrder="1"/>
    </xf>
    <xf numFmtId="166" fontId="63" fillId="2" borderId="0" xfId="1" applyNumberFormat="1" applyFont="1" applyFill="1" applyBorder="1" applyAlignment="1">
      <alignment vertical="top" wrapText="1" readingOrder="1"/>
    </xf>
    <xf numFmtId="166" fontId="12" fillId="2" borderId="8" xfId="1" applyNumberFormat="1" applyFont="1" applyFill="1" applyBorder="1" applyAlignment="1">
      <alignment vertical="top" wrapText="1" readingOrder="1"/>
    </xf>
    <xf numFmtId="166" fontId="16" fillId="2" borderId="0" xfId="1" applyNumberFormat="1" applyFont="1" applyFill="1" applyBorder="1" applyAlignment="1">
      <alignment horizontal="center" vertical="top"/>
    </xf>
    <xf numFmtId="166" fontId="12" fillId="2" borderId="8" xfId="1" applyNumberFormat="1" applyFont="1" applyFill="1" applyBorder="1" applyAlignment="1">
      <alignment horizontal="center" vertical="top" wrapText="1" readingOrder="1"/>
    </xf>
    <xf numFmtId="166" fontId="12" fillId="3" borderId="0" xfId="2" applyNumberFormat="1" applyFont="1" applyFill="1" applyBorder="1" applyAlignment="1">
      <alignment horizontal="right" vertical="center" wrapText="1" readingOrder="1"/>
    </xf>
    <xf numFmtId="166" fontId="12" fillId="3" borderId="14" xfId="2" applyNumberFormat="1" applyFont="1" applyFill="1" applyBorder="1" applyAlignment="1">
      <alignment vertical="center" wrapText="1" readingOrder="1"/>
    </xf>
    <xf numFmtId="166" fontId="16" fillId="2" borderId="0" xfId="1" applyNumberFormat="1" applyFont="1" applyFill="1" applyBorder="1" applyAlignment="1">
      <alignment vertical="center" wrapText="1" readingOrder="1"/>
    </xf>
    <xf numFmtId="166" fontId="12" fillId="2" borderId="8" xfId="1" applyNumberFormat="1" applyFont="1" applyFill="1" applyBorder="1" applyAlignment="1">
      <alignment vertical="center" wrapText="1" readingOrder="1"/>
    </xf>
    <xf numFmtId="166" fontId="16" fillId="2" borderId="0" xfId="1" applyNumberFormat="1" applyFont="1" applyFill="1" applyBorder="1" applyAlignment="1">
      <alignment vertical="top" wrapText="1" readingOrder="1"/>
    </xf>
    <xf numFmtId="166" fontId="16" fillId="2" borderId="13" xfId="1" applyNumberFormat="1" applyFont="1" applyFill="1" applyBorder="1" applyAlignment="1">
      <alignment horizontal="center" vertical="top" wrapText="1" readingOrder="1"/>
    </xf>
    <xf numFmtId="166" fontId="12" fillId="2" borderId="15" xfId="1" applyNumberFormat="1" applyFont="1" applyFill="1" applyBorder="1" applyAlignment="1">
      <alignment vertical="top" wrapText="1" readingOrder="1"/>
    </xf>
    <xf numFmtId="166" fontId="63" fillId="2" borderId="0" xfId="1" applyNumberFormat="1" applyFont="1" applyFill="1" applyBorder="1" applyAlignment="1">
      <alignment horizontal="center" vertical="top" wrapText="1" readingOrder="1"/>
    </xf>
    <xf numFmtId="166" fontId="12" fillId="3" borderId="0" xfId="2" applyNumberFormat="1" applyFont="1" applyFill="1" applyBorder="1" applyAlignment="1">
      <alignment vertical="center" wrapText="1" readingOrder="1"/>
    </xf>
    <xf numFmtId="41" fontId="23" fillId="2" borderId="0" xfId="1" applyNumberFormat="1" applyFont="1" applyFill="1" applyBorder="1" applyAlignment="1">
      <alignment horizontal="center" vertical="center" wrapText="1" readingOrder="1"/>
    </xf>
    <xf numFmtId="41" fontId="12" fillId="2" borderId="14" xfId="2" applyNumberFormat="1" applyFont="1" applyFill="1" applyBorder="1" applyAlignment="1">
      <alignment horizontal="center" vertical="center" wrapText="1" readingOrder="1"/>
    </xf>
    <xf numFmtId="166" fontId="2" fillId="3" borderId="0" xfId="1" applyNumberFormat="1" applyFont="1" applyFill="1" applyBorder="1" applyAlignment="1">
      <alignment horizontal="center" vertical="center" wrapText="1" readingOrder="1"/>
    </xf>
    <xf numFmtId="166" fontId="63" fillId="3" borderId="0" xfId="1" applyNumberFormat="1" applyFont="1" applyFill="1" applyBorder="1" applyAlignment="1">
      <alignment horizontal="center" vertical="center" wrapText="1" readingOrder="1"/>
    </xf>
    <xf numFmtId="165" fontId="64" fillId="2" borderId="0" xfId="1" applyNumberFormat="1" applyFont="1" applyFill="1" applyBorder="1" applyAlignment="1">
      <alignment horizontal="center" vertical="center" wrapText="1" readingOrder="1"/>
    </xf>
    <xf numFmtId="0" fontId="18" fillId="0" borderId="0" xfId="0" applyFont="1"/>
    <xf numFmtId="0" fontId="21" fillId="0" borderId="0" xfId="0" applyFont="1"/>
    <xf numFmtId="41" fontId="2" fillId="2" borderId="13" xfId="1" applyNumberFormat="1" applyFont="1" applyFill="1" applyBorder="1" applyAlignment="1">
      <alignment horizontal="center" vertical="center" wrapText="1" readingOrder="1"/>
    </xf>
    <xf numFmtId="41" fontId="12" fillId="2" borderId="13" xfId="1" applyNumberFormat="1" applyFont="1" applyFill="1" applyBorder="1" applyAlignment="1">
      <alignment horizontal="center" vertical="top" wrapText="1" readingOrder="1"/>
    </xf>
    <xf numFmtId="0" fontId="62" fillId="2" borderId="16" xfId="0" applyFont="1" applyFill="1" applyBorder="1" applyAlignment="1">
      <alignment horizontal="right" vertical="center" wrapText="1" readingOrder="2"/>
    </xf>
    <xf numFmtId="0" fontId="62" fillId="2" borderId="14" xfId="0" applyFont="1" applyFill="1" applyBorder="1" applyAlignment="1">
      <alignment vertical="center" wrapText="1" readingOrder="1"/>
    </xf>
    <xf numFmtId="0" fontId="58" fillId="2" borderId="9" xfId="0" applyFont="1" applyFill="1" applyBorder="1" applyAlignment="1">
      <alignment horizontal="right" vertical="center" wrapText="1" readingOrder="2"/>
    </xf>
    <xf numFmtId="165" fontId="2" fillId="2" borderId="17" xfId="1" applyNumberFormat="1" applyFont="1" applyFill="1" applyBorder="1" applyAlignment="1">
      <alignment horizontal="center" vertical="center" wrapText="1" readingOrder="1"/>
    </xf>
    <xf numFmtId="0" fontId="12" fillId="2" borderId="8" xfId="0" applyFont="1" applyFill="1" applyBorder="1" applyAlignment="1">
      <alignment horizontal="left" vertical="center" wrapText="1" readingOrder="2"/>
    </xf>
    <xf numFmtId="0" fontId="58" fillId="2" borderId="12" xfId="0" applyFont="1" applyFill="1" applyBorder="1" applyAlignment="1">
      <alignment horizontal="right" vertical="center" wrapText="1" readingOrder="2"/>
    </xf>
    <xf numFmtId="165" fontId="2" fillId="2" borderId="18" xfId="1" applyNumberFormat="1" applyFont="1" applyFill="1" applyBorder="1" applyAlignment="1">
      <alignment horizontal="center" vertical="center" wrapText="1" readingOrder="1"/>
    </xf>
    <xf numFmtId="0" fontId="12" fillId="2" borderId="11" xfId="0" applyFont="1" applyFill="1" applyBorder="1" applyAlignment="1">
      <alignment horizontal="left" vertical="center" wrapText="1" readingOrder="2"/>
    </xf>
    <xf numFmtId="0" fontId="58" fillId="2" borderId="19" xfId="0" applyFont="1" applyFill="1" applyBorder="1" applyAlignment="1">
      <alignment horizontal="right" vertical="center" wrapText="1" readingOrder="2"/>
    </xf>
    <xf numFmtId="165" fontId="2" fillId="2" borderId="20" xfId="1" applyNumberFormat="1" applyFont="1" applyFill="1" applyBorder="1" applyAlignment="1">
      <alignment horizontal="center" vertical="center" wrapText="1" readingOrder="1"/>
    </xf>
    <xf numFmtId="0" fontId="12" fillId="2" borderId="15" xfId="0" applyFont="1" applyFill="1" applyBorder="1" applyAlignment="1">
      <alignment horizontal="left" vertical="center" wrapText="1" readingOrder="2"/>
    </xf>
    <xf numFmtId="165" fontId="2" fillId="2" borderId="13" xfId="1" applyNumberFormat="1" applyFont="1" applyFill="1" applyBorder="1" applyAlignment="1">
      <alignment horizontal="center" vertical="center" wrapText="1" readingOrder="1"/>
    </xf>
    <xf numFmtId="165" fontId="2" fillId="2" borderId="22" xfId="1" applyNumberFormat="1" applyFont="1" applyFill="1" applyBorder="1" applyAlignment="1">
      <alignment horizontal="center" vertical="center" wrapText="1" readingOrder="1"/>
    </xf>
    <xf numFmtId="0" fontId="0" fillId="0" borderId="0" xfId="0" applyAlignment="1">
      <alignment horizontal="centerContinuous"/>
    </xf>
    <xf numFmtId="0" fontId="65" fillId="0" borderId="0" xfId="0" applyFont="1" applyBorder="1" applyAlignment="1">
      <alignment vertical="center" wrapText="1"/>
    </xf>
    <xf numFmtId="0" fontId="66" fillId="0" borderId="0" xfId="0" applyFont="1" applyBorder="1" applyAlignment="1">
      <alignment horizontal="right" vertical="center" wrapText="1" readingOrder="2"/>
    </xf>
    <xf numFmtId="0" fontId="66" fillId="0" borderId="0" xfId="0" applyFont="1" applyBorder="1" applyAlignment="1">
      <alignment horizontal="right" vertical="center" readingOrder="2"/>
    </xf>
    <xf numFmtId="0" fontId="44" fillId="0" borderId="0" xfId="0" applyFont="1" applyAlignment="1">
      <alignment vertical="top"/>
    </xf>
    <xf numFmtId="0" fontId="58" fillId="2" borderId="23" xfId="0" applyFont="1" applyFill="1" applyBorder="1" applyAlignment="1">
      <alignment horizontal="right" vertical="center" wrapText="1" readingOrder="2"/>
    </xf>
    <xf numFmtId="37" fontId="12" fillId="2" borderId="0" xfId="1" applyNumberFormat="1" applyFont="1" applyFill="1" applyBorder="1" applyAlignment="1">
      <alignment horizontal="center" vertical="top" wrapText="1" readingOrder="1"/>
    </xf>
    <xf numFmtId="41" fontId="3" fillId="3" borderId="23" xfId="2" applyNumberFormat="1" applyFont="1" applyFill="1" applyBorder="1" applyAlignment="1">
      <alignment horizontal="right" vertical="center" wrapText="1" readingOrder="1"/>
    </xf>
    <xf numFmtId="0" fontId="4" fillId="3" borderId="23" xfId="2" applyFont="1" applyFill="1" applyBorder="1" applyAlignment="1">
      <alignment horizontal="center" vertical="top" wrapText="1" readingOrder="1"/>
    </xf>
    <xf numFmtId="37" fontId="16" fillId="2" borderId="13" xfId="1" applyNumberFormat="1" applyFont="1" applyFill="1" applyBorder="1" applyAlignment="1">
      <alignment horizontal="center" vertical="center" wrapText="1" readingOrder="1"/>
    </xf>
    <xf numFmtId="41" fontId="68" fillId="3" borderId="23" xfId="2" applyNumberFormat="1" applyFont="1" applyFill="1" applyBorder="1" applyAlignment="1">
      <alignment horizontal="right" vertical="center" wrapText="1" readingOrder="1"/>
    </xf>
    <xf numFmtId="166" fontId="16" fillId="2" borderId="13" xfId="1" applyNumberFormat="1" applyFont="1" applyFill="1" applyBorder="1" applyAlignment="1">
      <alignment vertical="top" wrapText="1" readingOrder="1"/>
    </xf>
    <xf numFmtId="166" fontId="16" fillId="2" borderId="0" xfId="1" applyNumberFormat="1" applyFont="1" applyFill="1" applyBorder="1" applyAlignment="1">
      <alignment horizontal="right" vertical="top" wrapText="1" readingOrder="1"/>
    </xf>
    <xf numFmtId="166" fontId="16" fillId="2" borderId="0" xfId="1" applyNumberFormat="1" applyFont="1" applyFill="1" applyBorder="1" applyAlignment="1">
      <alignment horizontal="right" vertical="center" wrapText="1" readingOrder="1"/>
    </xf>
    <xf numFmtId="166" fontId="16" fillId="2" borderId="13" xfId="1" applyNumberFormat="1" applyFont="1" applyFill="1" applyBorder="1" applyAlignment="1">
      <alignment horizontal="right" vertical="top" wrapText="1" readingOrder="1"/>
    </xf>
    <xf numFmtId="171" fontId="16" fillId="2" borderId="0" xfId="1" applyNumberFormat="1" applyFont="1" applyFill="1" applyBorder="1" applyAlignment="1">
      <alignment horizontal="center" vertical="center" wrapText="1" readingOrder="1"/>
    </xf>
    <xf numFmtId="166" fontId="16" fillId="3" borderId="0" xfId="1" applyNumberFormat="1" applyFont="1" applyFill="1" applyBorder="1" applyAlignment="1">
      <alignment horizontal="center" vertical="center" wrapText="1" readingOrder="1"/>
    </xf>
    <xf numFmtId="165" fontId="68" fillId="2" borderId="0" xfId="1" applyNumberFormat="1" applyFont="1" applyFill="1" applyBorder="1" applyAlignment="1">
      <alignment horizontal="center" vertical="center" wrapText="1" readingOrder="1"/>
    </xf>
    <xf numFmtId="165" fontId="16" fillId="2" borderId="0" xfId="1" applyNumberFormat="1" applyFont="1" applyFill="1" applyBorder="1" applyAlignment="1">
      <alignment horizontal="center" vertical="center" wrapText="1" readingOrder="1"/>
    </xf>
    <xf numFmtId="165" fontId="16" fillId="2" borderId="17" xfId="1" applyNumberFormat="1" applyFont="1" applyFill="1" applyBorder="1" applyAlignment="1">
      <alignment horizontal="center" vertical="top" wrapText="1" readingOrder="1"/>
    </xf>
    <xf numFmtId="165" fontId="16" fillId="2" borderId="18" xfId="1" applyNumberFormat="1" applyFont="1" applyFill="1" applyBorder="1" applyAlignment="1">
      <alignment horizontal="center" vertical="top" wrapText="1" readingOrder="1"/>
    </xf>
    <xf numFmtId="165" fontId="16" fillId="2" borderId="20" xfId="1" applyNumberFormat="1" applyFont="1" applyFill="1" applyBorder="1" applyAlignment="1">
      <alignment horizontal="center" vertical="top" wrapText="1" readingOrder="1"/>
    </xf>
    <xf numFmtId="0" fontId="1" fillId="0" borderId="0" xfId="0" applyFont="1"/>
    <xf numFmtId="0" fontId="69" fillId="3" borderId="10" xfId="2" applyFont="1" applyFill="1" applyBorder="1" applyAlignment="1">
      <alignment horizontal="left" vertical="center" wrapText="1" readingOrder="1"/>
    </xf>
    <xf numFmtId="0" fontId="50" fillId="0" borderId="0" xfId="0" applyFont="1" applyAlignment="1">
      <alignment horizontal="right" vertical="top" wrapText="1" readingOrder="2"/>
    </xf>
    <xf numFmtId="0" fontId="42" fillId="0" borderId="0" xfId="0" applyFont="1" applyAlignment="1">
      <alignment horizontal="left" vertical="top" wrapText="1"/>
    </xf>
    <xf numFmtId="0" fontId="70" fillId="0" borderId="0" xfId="0" applyFont="1" applyAlignment="1">
      <alignment horizontal="right" vertical="center" readingOrder="1"/>
    </xf>
    <xf numFmtId="0" fontId="71" fillId="3" borderId="23" xfId="2" applyNumberFormat="1" applyFont="1" applyFill="1" applyBorder="1" applyAlignment="1">
      <alignment horizontal="centerContinuous" vertical="center" wrapText="1" readingOrder="1"/>
    </xf>
    <xf numFmtId="41" fontId="12" fillId="3" borderId="23" xfId="2" applyNumberFormat="1" applyFont="1" applyFill="1" applyBorder="1" applyAlignment="1">
      <alignment horizontal="centerContinuous" vertical="center" wrapText="1" readingOrder="1"/>
    </xf>
    <xf numFmtId="0" fontId="13" fillId="2" borderId="9" xfId="0" applyFont="1" applyFill="1" applyBorder="1" applyAlignment="1">
      <alignment horizontal="left" vertical="center" wrapText="1" readingOrder="2"/>
    </xf>
    <xf numFmtId="0" fontId="16" fillId="2" borderId="8" xfId="0" applyFont="1" applyFill="1" applyBorder="1" applyAlignment="1">
      <alignment horizontal="right" vertical="center" wrapText="1" readingOrder="2"/>
    </xf>
    <xf numFmtId="0" fontId="13" fillId="2" borderId="19" xfId="0" applyFont="1" applyFill="1" applyBorder="1" applyAlignment="1">
      <alignment horizontal="left" vertical="center" wrapText="1" readingOrder="2"/>
    </xf>
    <xf numFmtId="0" fontId="16" fillId="2" borderId="15" xfId="0" applyFont="1" applyFill="1" applyBorder="1" applyAlignment="1">
      <alignment horizontal="right" vertical="center" wrapText="1" readingOrder="2"/>
    </xf>
    <xf numFmtId="0" fontId="0" fillId="0" borderId="0" xfId="0" applyAlignment="1"/>
    <xf numFmtId="0" fontId="62" fillId="2" borderId="0" xfId="0" applyFont="1" applyFill="1" applyBorder="1" applyAlignment="1">
      <alignment horizontal="right" vertical="center" wrapText="1" indent="1" readingOrder="2"/>
    </xf>
    <xf numFmtId="0" fontId="62" fillId="2" borderId="13" xfId="0" applyFont="1" applyFill="1" applyBorder="1" applyAlignment="1">
      <alignment horizontal="right" vertical="top" wrapText="1" indent="1" readingOrder="2"/>
    </xf>
    <xf numFmtId="0" fontId="62" fillId="2" borderId="0" xfId="0" applyFont="1" applyFill="1" applyBorder="1" applyAlignment="1">
      <alignment horizontal="right" vertical="center" wrapText="1" indent="2" readingOrder="2"/>
    </xf>
    <xf numFmtId="0" fontId="62" fillId="2" borderId="13" xfId="0" applyFont="1" applyFill="1" applyBorder="1" applyAlignment="1">
      <alignment horizontal="right" vertical="top" wrapText="1" indent="2" readingOrder="2"/>
    </xf>
    <xf numFmtId="0" fontId="62" fillId="2" borderId="0" xfId="0" applyFont="1" applyFill="1" applyBorder="1" applyAlignment="1">
      <alignment horizontal="left" vertical="center" wrapText="1" indent="2" readingOrder="1"/>
    </xf>
    <xf numFmtId="0" fontId="62" fillId="2" borderId="13" xfId="0" applyFont="1" applyFill="1" applyBorder="1" applyAlignment="1">
      <alignment horizontal="left" vertical="top" wrapText="1" indent="2" readingOrder="2"/>
    </xf>
    <xf numFmtId="0" fontId="62" fillId="2" borderId="0" xfId="0" applyFont="1" applyFill="1" applyBorder="1" applyAlignment="1">
      <alignment horizontal="left" vertical="center" wrapText="1" indent="1" readingOrder="1"/>
    </xf>
    <xf numFmtId="0" fontId="62" fillId="2" borderId="13" xfId="0" applyFont="1" applyFill="1" applyBorder="1" applyAlignment="1">
      <alignment horizontal="left" vertical="top" wrapText="1" indent="1" readingOrder="2"/>
    </xf>
    <xf numFmtId="166" fontId="2" fillId="3" borderId="0" xfId="1" applyNumberFormat="1" applyFont="1" applyFill="1" applyBorder="1" applyAlignment="1">
      <alignment horizontal="centerContinuous" vertical="center" wrapText="1" readingOrder="1"/>
    </xf>
    <xf numFmtId="166" fontId="63" fillId="3" borderId="0" xfId="1" applyNumberFormat="1" applyFont="1" applyFill="1" applyBorder="1" applyAlignment="1">
      <alignment horizontal="centerContinuous" vertical="center" wrapText="1" readingOrder="1"/>
    </xf>
    <xf numFmtId="41" fontId="12" fillId="3" borderId="14" xfId="2" applyNumberFormat="1" applyFont="1" applyFill="1" applyBorder="1" applyAlignment="1">
      <alignment horizontal="centerContinuous" vertical="center" wrapText="1" readingOrder="1"/>
    </xf>
    <xf numFmtId="0" fontId="0" fillId="3" borderId="0" xfId="0" applyFill="1" applyAlignment="1">
      <alignment horizontal="centerContinuous"/>
    </xf>
    <xf numFmtId="0" fontId="2" fillId="2" borderId="4" xfId="0" applyFont="1" applyFill="1" applyBorder="1" applyAlignment="1">
      <alignment horizontal="left" vertical="top" wrapText="1" readingOrder="1"/>
    </xf>
    <xf numFmtId="0" fontId="2" fillId="2" borderId="13" xfId="0" applyFont="1" applyFill="1" applyBorder="1" applyAlignment="1">
      <alignment horizontal="left" vertical="top" wrapText="1" readingOrder="1"/>
    </xf>
    <xf numFmtId="0" fontId="13" fillId="2" borderId="0" xfId="0" applyFont="1" applyFill="1" applyBorder="1" applyAlignment="1">
      <alignment horizontal="right" vertical="center" wrapText="1" readingOrder="2"/>
    </xf>
    <xf numFmtId="0" fontId="13" fillId="2" borderId="13" xfId="0" applyFont="1" applyFill="1" applyBorder="1" applyAlignment="1">
      <alignment horizontal="right" vertical="top" wrapText="1" indent="1" readingOrder="2"/>
    </xf>
    <xf numFmtId="0" fontId="13" fillId="2" borderId="0" xfId="0" applyFont="1" applyFill="1" applyBorder="1" applyAlignment="1">
      <alignment horizontal="right" vertical="top" wrapText="1" readingOrder="2"/>
    </xf>
    <xf numFmtId="0" fontId="72" fillId="2" borderId="0" xfId="0" applyFont="1" applyFill="1" applyBorder="1" applyAlignment="1">
      <alignment vertical="center" readingOrder="2"/>
    </xf>
    <xf numFmtId="0" fontId="72" fillId="2" borderId="6" xfId="0" applyFont="1" applyFill="1" applyBorder="1" applyAlignment="1">
      <alignment vertical="center" readingOrder="2"/>
    </xf>
    <xf numFmtId="0" fontId="13" fillId="2" borderId="13" xfId="0" applyFont="1" applyFill="1" applyBorder="1" applyAlignment="1">
      <alignment horizontal="right" vertical="top" wrapText="1" readingOrder="2"/>
    </xf>
    <xf numFmtId="0" fontId="2" fillId="2" borderId="0" xfId="0" applyFont="1" applyFill="1" applyBorder="1" applyAlignment="1">
      <alignment horizontal="left" vertical="top" wrapText="1" readingOrder="1"/>
    </xf>
    <xf numFmtId="166" fontId="2" fillId="2" borderId="0" xfId="1" applyNumberFormat="1" applyFont="1" applyFill="1" applyBorder="1" applyAlignment="1">
      <alignment horizontal="center" vertical="top" wrapText="1" readingOrder="1"/>
    </xf>
    <xf numFmtId="165" fontId="11" fillId="2" borderId="0" xfId="1" applyNumberFormat="1" applyFont="1" applyFill="1" applyBorder="1" applyAlignment="1">
      <alignment horizontal="center" vertical="top" wrapText="1" readingOrder="1"/>
    </xf>
    <xf numFmtId="0" fontId="72" fillId="2" borderId="0" xfId="0" applyFont="1" applyFill="1" applyBorder="1" applyAlignment="1">
      <alignment vertical="top" readingOrder="2"/>
    </xf>
    <xf numFmtId="165" fontId="68" fillId="2" borderId="0" xfId="1" applyNumberFormat="1" applyFont="1" applyFill="1" applyBorder="1" applyAlignment="1">
      <alignment horizontal="center" vertical="top" wrapText="1" readingOrder="1"/>
    </xf>
    <xf numFmtId="165" fontId="11" fillId="2" borderId="13" xfId="1" applyNumberFormat="1" applyFont="1" applyFill="1" applyBorder="1" applyAlignment="1">
      <alignment horizontal="center" vertical="top" wrapText="1" readingOrder="1"/>
    </xf>
    <xf numFmtId="41" fontId="71" fillId="3" borderId="0" xfId="2" applyNumberFormat="1" applyFont="1" applyFill="1" applyBorder="1" applyAlignment="1">
      <alignment horizontal="centerContinuous" vertical="center" wrapText="1" readingOrder="1"/>
    </xf>
    <xf numFmtId="41" fontId="16" fillId="2" borderId="0" xfId="1" applyNumberFormat="1" applyFont="1" applyFill="1" applyBorder="1" applyAlignment="1">
      <alignment horizontal="center" vertical="center"/>
    </xf>
    <xf numFmtId="0" fontId="13" fillId="2" borderId="0" xfId="0" applyFont="1" applyFill="1" applyBorder="1" applyAlignment="1">
      <alignment horizontal="left" vertical="center" wrapText="1" indent="1" readingOrder="2"/>
    </xf>
    <xf numFmtId="0" fontId="16" fillId="2" borderId="0" xfId="0" applyFont="1" applyFill="1" applyBorder="1" applyAlignment="1">
      <alignment horizontal="right" vertical="center" wrapText="1" indent="1" readingOrder="2"/>
    </xf>
    <xf numFmtId="0" fontId="13" fillId="2" borderId="13" xfId="0" applyFont="1" applyFill="1" applyBorder="1" applyAlignment="1">
      <alignment horizontal="left" vertical="center" wrapText="1" indent="1" readingOrder="2"/>
    </xf>
    <xf numFmtId="0" fontId="16" fillId="2" borderId="13" xfId="0" applyFont="1" applyFill="1" applyBorder="1" applyAlignment="1">
      <alignment horizontal="right" vertical="center" wrapText="1" indent="1" readingOrder="2"/>
    </xf>
    <xf numFmtId="0" fontId="62" fillId="2" borderId="13" xfId="0" applyFont="1" applyFill="1" applyBorder="1" applyAlignment="1">
      <alignment horizontal="right" vertical="center" wrapText="1" indent="2" readingOrder="2"/>
    </xf>
    <xf numFmtId="0" fontId="62" fillId="2" borderId="13" xfId="0" applyFont="1" applyFill="1" applyBorder="1" applyAlignment="1">
      <alignment horizontal="left" vertical="center" wrapText="1" indent="2" readingOrder="1"/>
    </xf>
    <xf numFmtId="0" fontId="58" fillId="0" borderId="23" xfId="0" applyFont="1" applyFill="1" applyBorder="1" applyAlignment="1">
      <alignment horizontal="right" readingOrder="2"/>
    </xf>
    <xf numFmtId="41" fontId="3" fillId="0" borderId="23" xfId="2" applyNumberFormat="1" applyFont="1" applyFill="1" applyBorder="1" applyAlignment="1">
      <alignment horizontal="right" wrapText="1" readingOrder="1"/>
    </xf>
    <xf numFmtId="0" fontId="4" fillId="0" borderId="23" xfId="2" applyFont="1" applyFill="1" applyBorder="1" applyAlignment="1">
      <alignment horizontal="center" wrapText="1" readingOrder="1"/>
    </xf>
    <xf numFmtId="0" fontId="12" fillId="0" borderId="0" xfId="0" applyFont="1" applyFill="1" applyBorder="1" applyAlignment="1">
      <alignment horizontal="left" readingOrder="2"/>
    </xf>
    <xf numFmtId="41" fontId="12" fillId="2" borderId="0" xfId="1" applyNumberFormat="1" applyFont="1" applyFill="1" applyBorder="1" applyAlignment="1">
      <alignment horizontal="center" vertical="center" wrapText="1" readingOrder="1"/>
    </xf>
    <xf numFmtId="0" fontId="34" fillId="3" borderId="7" xfId="3" applyFont="1" applyFill="1" applyBorder="1" applyAlignment="1">
      <alignment horizontal="center" wrapText="1" readingOrder="2"/>
    </xf>
    <xf numFmtId="0" fontId="2" fillId="3" borderId="7" xfId="3" applyFont="1" applyFill="1" applyBorder="1" applyAlignment="1">
      <alignment horizontal="center" vertical="top" wrapText="1"/>
    </xf>
    <xf numFmtId="0" fontId="17" fillId="2" borderId="0" xfId="0" applyFont="1" applyFill="1" applyAlignment="1">
      <alignment horizontal="centerContinuous"/>
    </xf>
    <xf numFmtId="0" fontId="16" fillId="2" borderId="0" xfId="0" applyFont="1" applyFill="1" applyBorder="1" applyAlignment="1">
      <alignment horizontal="centerContinuous"/>
    </xf>
    <xf numFmtId="37" fontId="16" fillId="2" borderId="0" xfId="1" applyNumberFormat="1" applyFont="1" applyFill="1" applyBorder="1" applyAlignment="1">
      <alignment horizontal="right" vertical="center" wrapText="1" readingOrder="1"/>
    </xf>
    <xf numFmtId="37" fontId="12" fillId="2" borderId="0" xfId="1" applyNumberFormat="1" applyFont="1" applyFill="1" applyBorder="1" applyAlignment="1">
      <alignment horizontal="right" vertical="top" wrapText="1" readingOrder="1"/>
    </xf>
    <xf numFmtId="37" fontId="16" fillId="2" borderId="13" xfId="1" applyNumberFormat="1" applyFont="1" applyFill="1" applyBorder="1" applyAlignment="1">
      <alignment horizontal="right" vertical="center" wrapText="1" readingOrder="1"/>
    </xf>
    <xf numFmtId="37" fontId="12" fillId="2" borderId="13" xfId="1" applyNumberFormat="1" applyFont="1" applyFill="1" applyBorder="1" applyAlignment="1">
      <alignment horizontal="right" vertical="top" wrapText="1" readingOrder="1"/>
    </xf>
    <xf numFmtId="37" fontId="15" fillId="2" borderId="0" xfId="1" applyNumberFormat="1" applyFont="1" applyFill="1" applyBorder="1" applyAlignment="1">
      <alignment horizontal="right"/>
    </xf>
    <xf numFmtId="0" fontId="18" fillId="2" borderId="0" xfId="0" applyFont="1" applyFill="1" applyAlignment="1"/>
    <xf numFmtId="41" fontId="16" fillId="2" borderId="0" xfId="1" applyNumberFormat="1" applyFont="1" applyFill="1" applyBorder="1" applyAlignment="1">
      <alignment horizontal="right" vertical="top"/>
    </xf>
    <xf numFmtId="0" fontId="0" fillId="2" borderId="0" xfId="0" applyFill="1"/>
    <xf numFmtId="0" fontId="2" fillId="2" borderId="0" xfId="0" applyFont="1" applyFill="1" applyBorder="1" applyAlignment="1">
      <alignment horizontal="centerContinuous"/>
    </xf>
    <xf numFmtId="41" fontId="16" fillId="2" borderId="13" xfId="1" applyNumberFormat="1" applyFont="1" applyFill="1" applyBorder="1" applyAlignment="1">
      <alignment horizontal="right" vertical="top"/>
    </xf>
    <xf numFmtId="41" fontId="63" fillId="2" borderId="0" xfId="1" applyNumberFormat="1" applyFont="1" applyFill="1" applyBorder="1" applyAlignment="1">
      <alignment horizontal="right" vertical="center" wrapText="1" readingOrder="1"/>
    </xf>
    <xf numFmtId="41" fontId="12" fillId="0" borderId="8" xfId="1" applyNumberFormat="1" applyFont="1" applyFill="1" applyBorder="1" applyAlignment="1">
      <alignment horizontal="right" vertical="top" wrapText="1" readingOrder="1"/>
    </xf>
    <xf numFmtId="0" fontId="66" fillId="0" borderId="13" xfId="0" applyFont="1" applyBorder="1" applyAlignment="1">
      <alignment horizontal="right" vertical="center" wrapText="1" readingOrder="2"/>
    </xf>
    <xf numFmtId="0" fontId="38" fillId="0" borderId="13" xfId="0" applyFont="1" applyBorder="1" applyAlignment="1">
      <alignment horizontal="center" vertical="center"/>
    </xf>
    <xf numFmtId="0" fontId="65" fillId="0" borderId="13" xfId="0" applyFont="1" applyBorder="1" applyAlignment="1">
      <alignment horizontal="left" vertical="center" wrapText="1"/>
    </xf>
    <xf numFmtId="0" fontId="17" fillId="0" borderId="0" xfId="0" applyFont="1" applyFill="1" applyAlignment="1">
      <alignment horizontal="centerContinuous"/>
    </xf>
    <xf numFmtId="0" fontId="16" fillId="0" borderId="0" xfId="0" applyFont="1" applyFill="1" applyBorder="1" applyAlignment="1">
      <alignment horizontal="centerContinuous"/>
    </xf>
    <xf numFmtId="0" fontId="18" fillId="0" borderId="0" xfId="0" applyFont="1" applyFill="1" applyAlignment="1"/>
    <xf numFmtId="0" fontId="21" fillId="0" borderId="0" xfId="0" applyFont="1" applyFill="1" applyAlignment="1"/>
    <xf numFmtId="166" fontId="16" fillId="0" borderId="0" xfId="1" applyNumberFormat="1" applyFont="1" applyFill="1" applyBorder="1" applyAlignment="1">
      <alignment horizontal="right" vertical="top" wrapText="1" readingOrder="1"/>
    </xf>
    <xf numFmtId="166" fontId="16" fillId="0" borderId="0" xfId="1" applyNumberFormat="1" applyFont="1" applyFill="1" applyBorder="1" applyAlignment="1">
      <alignment horizontal="center" vertical="top" wrapText="1" readingOrder="1"/>
    </xf>
    <xf numFmtId="166" fontId="12" fillId="0" borderId="8" xfId="1" applyNumberFormat="1" applyFont="1" applyFill="1" applyBorder="1" applyAlignment="1">
      <alignment horizontal="right" vertical="top" wrapText="1" readingOrder="1"/>
    </xf>
    <xf numFmtId="166" fontId="63" fillId="0" borderId="0" xfId="1" applyNumberFormat="1" applyFont="1" applyFill="1" applyBorder="1" applyAlignment="1">
      <alignment vertical="top" wrapText="1" readingOrder="1"/>
    </xf>
    <xf numFmtId="166" fontId="16" fillId="0" borderId="0" xfId="1" applyNumberFormat="1" applyFont="1" applyFill="1" applyBorder="1" applyAlignment="1">
      <alignment horizontal="center" vertical="center" wrapText="1" readingOrder="1"/>
    </xf>
    <xf numFmtId="166" fontId="12" fillId="0" borderId="8" xfId="1" applyNumberFormat="1" applyFont="1" applyFill="1" applyBorder="1" applyAlignment="1">
      <alignment horizontal="center" vertical="center" wrapText="1" readingOrder="1"/>
    </xf>
    <xf numFmtId="166" fontId="16" fillId="0" borderId="0" xfId="1" applyNumberFormat="1" applyFont="1" applyFill="1" applyBorder="1" applyAlignment="1">
      <alignment horizontal="center" vertical="top"/>
    </xf>
    <xf numFmtId="166" fontId="12" fillId="0" borderId="8" xfId="1" applyNumberFormat="1" applyFont="1" applyFill="1" applyBorder="1" applyAlignment="1">
      <alignment horizontal="center" vertical="top" wrapText="1" readingOrder="1"/>
    </xf>
    <xf numFmtId="166" fontId="63" fillId="0" borderId="0" xfId="1" applyNumberFormat="1" applyFont="1" applyFill="1" applyBorder="1" applyAlignment="1">
      <alignment horizontal="center" vertical="top" wrapText="1" readingOrder="1"/>
    </xf>
    <xf numFmtId="166" fontId="16" fillId="0" borderId="0" xfId="1" applyNumberFormat="1" applyFont="1" applyFill="1" applyBorder="1" applyAlignment="1">
      <alignment horizontal="right" vertical="center" wrapText="1" readingOrder="1"/>
    </xf>
    <xf numFmtId="166" fontId="16" fillId="0" borderId="0" xfId="1" applyNumberFormat="1" applyFont="1" applyFill="1" applyBorder="1" applyAlignment="1">
      <alignment vertical="center" wrapText="1" readingOrder="1"/>
    </xf>
    <xf numFmtId="166" fontId="12" fillId="0" borderId="8" xfId="1" applyNumberFormat="1" applyFont="1" applyFill="1" applyBorder="1" applyAlignment="1">
      <alignment horizontal="right" vertical="center" wrapText="1" readingOrder="1"/>
    </xf>
    <xf numFmtId="166" fontId="16" fillId="0" borderId="0" xfId="1" applyNumberFormat="1" applyFont="1" applyFill="1" applyBorder="1" applyAlignment="1">
      <alignment vertical="top" wrapText="1" readingOrder="1"/>
    </xf>
    <xf numFmtId="166" fontId="16" fillId="0" borderId="13" xfId="1" applyNumberFormat="1" applyFont="1" applyFill="1" applyBorder="1" applyAlignment="1">
      <alignment horizontal="center" vertical="top" wrapText="1" readingOrder="1"/>
    </xf>
    <xf numFmtId="166" fontId="16" fillId="0" borderId="13" xfId="1" applyNumberFormat="1" applyFont="1" applyFill="1" applyBorder="1" applyAlignment="1">
      <alignment horizontal="right" vertical="top" wrapText="1" readingOrder="1"/>
    </xf>
    <xf numFmtId="166" fontId="12" fillId="0" borderId="15" xfId="1" applyNumberFormat="1" applyFont="1" applyFill="1" applyBorder="1" applyAlignment="1">
      <alignment horizontal="right" vertical="top" wrapText="1" readingOrder="1"/>
    </xf>
    <xf numFmtId="166" fontId="12" fillId="3" borderId="14" xfId="2" applyNumberFormat="1" applyFont="1" applyFill="1" applyBorder="1" applyAlignment="1">
      <alignment horizontal="right" vertical="center" wrapText="1" readingOrder="1"/>
    </xf>
    <xf numFmtId="41" fontId="12" fillId="3" borderId="14" xfId="2" applyNumberFormat="1" applyFont="1" applyFill="1" applyBorder="1" applyAlignment="1">
      <alignment horizontal="right" vertical="top" wrapText="1" readingOrder="1"/>
    </xf>
    <xf numFmtId="166" fontId="12" fillId="2" borderId="8" xfId="1" applyNumberFormat="1" applyFont="1" applyFill="1" applyBorder="1" applyAlignment="1">
      <alignment horizontal="right" vertical="center" wrapText="1" readingOrder="1"/>
    </xf>
    <xf numFmtId="166" fontId="63" fillId="2" borderId="0" xfId="1" applyNumberFormat="1" applyFont="1" applyFill="1" applyBorder="1" applyAlignment="1">
      <alignment horizontal="right" vertical="top" wrapText="1" readingOrder="1"/>
    </xf>
    <xf numFmtId="166" fontId="12" fillId="2" borderId="8" xfId="1" applyNumberFormat="1" applyFont="1" applyFill="1" applyBorder="1" applyAlignment="1">
      <alignment horizontal="right" vertical="top" wrapText="1" readingOrder="1"/>
    </xf>
    <xf numFmtId="166" fontId="12" fillId="2" borderId="15" xfId="1" applyNumberFormat="1" applyFont="1" applyFill="1" applyBorder="1" applyAlignment="1">
      <alignment horizontal="right" vertical="top" wrapText="1" readingOrder="1"/>
    </xf>
    <xf numFmtId="41" fontId="2" fillId="2" borderId="0" xfId="1" applyNumberFormat="1" applyFont="1" applyFill="1" applyBorder="1" applyAlignment="1">
      <alignment horizontal="right" vertical="top" wrapText="1" readingOrder="1"/>
    </xf>
    <xf numFmtId="0" fontId="21" fillId="2" borderId="0" xfId="0" applyFont="1" applyFill="1" applyAlignment="1"/>
    <xf numFmtId="166" fontId="2" fillId="2" borderId="0" xfId="1" applyNumberFormat="1" applyFont="1" applyFill="1" applyBorder="1" applyAlignment="1">
      <alignment horizontal="right" vertical="center" wrapText="1" readingOrder="1"/>
    </xf>
    <xf numFmtId="166" fontId="23" fillId="2" borderId="8" xfId="1" applyNumberFormat="1" applyFont="1" applyFill="1" applyBorder="1" applyAlignment="1">
      <alignment horizontal="right" vertical="center" wrapText="1" readingOrder="1"/>
    </xf>
    <xf numFmtId="166" fontId="2" fillId="2" borderId="0" xfId="1" applyNumberFormat="1" applyFont="1" applyFill="1" applyBorder="1" applyAlignment="1">
      <alignment horizontal="right" vertical="top" wrapText="1" readingOrder="1"/>
    </xf>
    <xf numFmtId="166" fontId="23" fillId="2" borderId="8" xfId="1" applyNumberFormat="1" applyFont="1" applyFill="1" applyBorder="1" applyAlignment="1">
      <alignment horizontal="right" vertical="top" wrapText="1" readingOrder="1"/>
    </xf>
    <xf numFmtId="166" fontId="2" fillId="2" borderId="13" xfId="1" applyNumberFormat="1" applyFont="1" applyFill="1" applyBorder="1" applyAlignment="1">
      <alignment horizontal="right" vertical="top" wrapText="1" readingOrder="1"/>
    </xf>
    <xf numFmtId="166" fontId="23" fillId="2" borderId="15" xfId="1" applyNumberFormat="1" applyFont="1" applyFill="1" applyBorder="1" applyAlignment="1">
      <alignment horizontal="right" vertical="top" wrapText="1" readingOrder="1"/>
    </xf>
    <xf numFmtId="166" fontId="23" fillId="3" borderId="0" xfId="2" applyNumberFormat="1" applyFont="1" applyFill="1" applyBorder="1" applyAlignment="1">
      <alignment horizontal="right" vertical="center" wrapText="1" readingOrder="1"/>
    </xf>
    <xf numFmtId="166" fontId="23" fillId="3" borderId="14" xfId="2" applyNumberFormat="1" applyFont="1" applyFill="1" applyBorder="1" applyAlignment="1">
      <alignment horizontal="right" vertical="center" wrapText="1" readingOrder="1"/>
    </xf>
    <xf numFmtId="0" fontId="73" fillId="3" borderId="9" xfId="2" applyFont="1" applyFill="1" applyBorder="1" applyAlignment="1">
      <alignment horizontal="right" wrapText="1" readingOrder="2"/>
    </xf>
    <xf numFmtId="0" fontId="23" fillId="3" borderId="12" xfId="2" applyFont="1" applyFill="1" applyBorder="1" applyAlignment="1">
      <alignment horizontal="right" vertical="top" wrapText="1" readingOrder="1"/>
    </xf>
    <xf numFmtId="41" fontId="2" fillId="2" borderId="0" xfId="1" applyNumberFormat="1" applyFont="1" applyFill="1" applyBorder="1" applyAlignment="1">
      <alignment horizontal="right" vertical="center" wrapText="1" readingOrder="1"/>
    </xf>
    <xf numFmtId="41" fontId="23" fillId="2" borderId="0" xfId="1" applyNumberFormat="1" applyFont="1" applyFill="1" applyBorder="1" applyAlignment="1">
      <alignment horizontal="right" vertical="center" wrapText="1" readingOrder="1"/>
    </xf>
    <xf numFmtId="41" fontId="2" fillId="2" borderId="13" xfId="1" applyNumberFormat="1" applyFont="1" applyFill="1" applyBorder="1" applyAlignment="1">
      <alignment horizontal="right" vertical="center" wrapText="1" readingOrder="1"/>
    </xf>
    <xf numFmtId="0" fontId="58" fillId="2" borderId="9" xfId="0" applyFont="1" applyFill="1" applyBorder="1" applyAlignment="1">
      <alignment horizontal="right" readingOrder="2"/>
    </xf>
    <xf numFmtId="0" fontId="22" fillId="2" borderId="5" xfId="2" applyNumberFormat="1" applyFont="1" applyFill="1" applyBorder="1" applyAlignment="1">
      <alignment horizontal="right" wrapText="1" readingOrder="1"/>
    </xf>
    <xf numFmtId="0" fontId="22" fillId="2" borderId="2" xfId="2" applyNumberFormat="1" applyFont="1" applyFill="1" applyBorder="1" applyAlignment="1">
      <alignment horizontal="right" wrapText="1" readingOrder="1"/>
    </xf>
    <xf numFmtId="0" fontId="22" fillId="2" borderId="3" xfId="2" applyNumberFormat="1" applyFont="1" applyFill="1" applyBorder="1" applyAlignment="1">
      <alignment horizontal="right" wrapText="1" readingOrder="1"/>
    </xf>
    <xf numFmtId="0" fontId="12" fillId="2" borderId="8" xfId="0" applyFont="1" applyFill="1" applyBorder="1" applyAlignment="1">
      <alignment horizontal="left" readingOrder="2"/>
    </xf>
    <xf numFmtId="165" fontId="16" fillId="2" borderId="0" xfId="1" applyNumberFormat="1" applyFont="1" applyFill="1" applyBorder="1" applyAlignment="1">
      <alignment vertical="center" wrapText="1" readingOrder="1"/>
    </xf>
    <xf numFmtId="165" fontId="16" fillId="2" borderId="13" xfId="1" applyNumberFormat="1" applyFont="1" applyFill="1" applyBorder="1" applyAlignment="1">
      <alignment vertical="center" wrapText="1" readingOrder="1"/>
    </xf>
    <xf numFmtId="165" fontId="2" fillId="2" borderId="21" xfId="1" applyNumberFormat="1" applyFont="1" applyFill="1" applyBorder="1" applyAlignment="1">
      <alignment horizontal="center" vertical="center" wrapText="1" readingOrder="1"/>
    </xf>
    <xf numFmtId="0" fontId="34" fillId="0" borderId="0" xfId="0" applyFont="1" applyAlignment="1">
      <alignment horizontal="right" vertical="center" indent="27" readingOrder="2"/>
    </xf>
    <xf numFmtId="0" fontId="67" fillId="0" borderId="0" xfId="0" applyFont="1" applyAlignment="1">
      <alignment horizontal="distributed" vertical="justify" wrapText="1" readingOrder="2"/>
    </xf>
    <xf numFmtId="0" fontId="15" fillId="0" borderId="0" xfId="0" applyFont="1" applyAlignment="1">
      <alignment horizontal="justify" vertical="justify" wrapText="1" readingOrder="1"/>
    </xf>
    <xf numFmtId="0" fontId="24" fillId="0" borderId="0" xfId="3" applyFont="1" applyAlignment="1">
      <alignment horizontal="center" readingOrder="1"/>
    </xf>
    <xf numFmtId="0" fontId="27" fillId="3" borderId="0" xfId="3" applyFont="1" applyFill="1" applyBorder="1" applyAlignment="1">
      <alignment horizontal="right" vertical="center" wrapText="1" readingOrder="2"/>
    </xf>
    <xf numFmtId="0" fontId="26" fillId="3" borderId="0" xfId="3" applyFont="1" applyFill="1" applyBorder="1" applyAlignment="1">
      <alignment horizontal="left" vertical="center" wrapText="1"/>
    </xf>
    <xf numFmtId="0" fontId="45" fillId="3" borderId="0" xfId="3" applyFont="1" applyFill="1" applyBorder="1" applyAlignment="1">
      <alignment horizontal="right" vertical="center" wrapText="1" readingOrder="2"/>
    </xf>
    <xf numFmtId="0" fontId="28" fillId="3" borderId="0" xfId="3" applyFont="1" applyFill="1" applyBorder="1" applyAlignment="1">
      <alignment horizontal="left" vertical="center" wrapText="1" readingOrder="2"/>
    </xf>
    <xf numFmtId="0" fontId="28" fillId="3" borderId="0" xfId="3" applyFont="1" applyFill="1" applyBorder="1" applyAlignment="1">
      <alignment horizontal="left" vertical="center" wrapText="1"/>
    </xf>
  </cellXfs>
  <cellStyles count="4">
    <cellStyle name="Comma" xfId="1" builtinId="3"/>
    <cellStyle name="Normal" xfId="0" builtinId="0"/>
    <cellStyle name="Normal 10" xfId="2"/>
    <cellStyle name="Normal 5" xfId="3"/>
  </cellStyles>
  <dxfs count="0"/>
  <tableStyles count="0" defaultTableStyle="TableStyleMedium2" defaultPivotStyle="PivotStyleMedium9"/>
  <colors>
    <mruColors>
      <color rgb="FFB3CFB5"/>
      <color rgb="FF5B9BD5"/>
      <color rgb="FFE20000"/>
      <color rgb="FF008035"/>
      <color rgb="FFD9DADB"/>
      <color rgb="FFBFD8EF"/>
      <color rgb="FF828282"/>
      <color rgb="FFFFB3B3"/>
      <color rgb="FF000000"/>
      <color rgb="FF9915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55E-2"/>
          <c:y val="9.2592592592592587E-2"/>
          <c:w val="0.87397661952508998"/>
          <c:h val="0.64685914260717414"/>
        </c:manualLayout>
      </c:layout>
      <c:lineChart>
        <c:grouping val="standard"/>
        <c:varyColors val="0"/>
        <c:ser>
          <c:idx val="0"/>
          <c:order val="0"/>
          <c:tx>
            <c:strRef>
              <c:f>'CH 1.1'!#REF!</c:f>
              <c:strCache>
                <c:ptCount val="1"/>
                <c:pt idx="0">
                  <c:v>حكومي Governmental </c:v>
                </c:pt>
              </c:strCache>
            </c:strRef>
          </c:tx>
          <c:spPr>
            <a:ln w="28575" cap="rnd">
              <a:solidFill>
                <a:srgbClr val="5B9BD5"/>
              </a:solidFill>
              <a:round/>
            </a:ln>
            <a:effectLst/>
          </c:spPr>
          <c:marker>
            <c:symbol val="none"/>
          </c:marker>
          <c:cat>
            <c:numRef>
              <c:f>'CH 1.1'!#REF!</c:f>
              <c:numCache>
                <c:formatCode>General</c:formatCode>
                <c:ptCount val="7"/>
                <c:pt idx="0">
                  <c:v>2010</c:v>
                </c:pt>
                <c:pt idx="1">
                  <c:v>2011</c:v>
                </c:pt>
                <c:pt idx="2">
                  <c:v>2012</c:v>
                </c:pt>
                <c:pt idx="3">
                  <c:v>2013</c:v>
                </c:pt>
                <c:pt idx="4">
                  <c:v>2014</c:v>
                </c:pt>
                <c:pt idx="5">
                  <c:v>2015</c:v>
                </c:pt>
                <c:pt idx="6">
                  <c:v>2016</c:v>
                </c:pt>
              </c:numCache>
            </c:numRef>
          </c:cat>
          <c:val>
            <c:numRef>
              <c:f>'CH 1.1'!#REF!</c:f>
              <c:numCache>
                <c:formatCode>0.0</c:formatCode>
                <c:ptCount val="7"/>
                <c:pt idx="0">
                  <c:v>65.112540192926048</c:v>
                </c:pt>
                <c:pt idx="1">
                  <c:v>64.006259780907669</c:v>
                </c:pt>
                <c:pt idx="2">
                  <c:v>62.857142857142854</c:v>
                </c:pt>
                <c:pt idx="3">
                  <c:v>62.627737226277368</c:v>
                </c:pt>
                <c:pt idx="4">
                  <c:v>61.89801699716714</c:v>
                </c:pt>
                <c:pt idx="5">
                  <c:v>60.905349794238681</c:v>
                </c:pt>
                <c:pt idx="6">
                  <c:v>59.625668449197867</c:v>
                </c:pt>
              </c:numCache>
            </c:numRef>
          </c:val>
          <c:smooth val="0"/>
          <c:extLst>
            <c:ext xmlns:c16="http://schemas.microsoft.com/office/drawing/2014/chart" uri="{C3380CC4-5D6E-409C-BE32-E72D297353CC}">
              <c16:uniqueId val="{00000000-6F7B-4431-8507-C015E41F27CB}"/>
            </c:ext>
          </c:extLst>
        </c:ser>
        <c:ser>
          <c:idx val="1"/>
          <c:order val="1"/>
          <c:tx>
            <c:strRef>
              <c:f>'CH 1.1'!#REF!</c:f>
              <c:strCache>
                <c:ptCount val="1"/>
                <c:pt idx="0">
                  <c:v>خاص Private</c:v>
                </c:pt>
              </c:strCache>
            </c:strRef>
          </c:tx>
          <c:spPr>
            <a:ln w="28575" cap="rnd">
              <a:solidFill>
                <a:srgbClr val="5B9BD5"/>
              </a:solidFill>
              <a:prstDash val="dash"/>
              <a:round/>
            </a:ln>
            <a:effectLst/>
          </c:spPr>
          <c:marker>
            <c:symbol val="none"/>
          </c:marker>
          <c:cat>
            <c:numRef>
              <c:f>'CH 1.1'!#REF!</c:f>
              <c:numCache>
                <c:formatCode>General</c:formatCode>
                <c:ptCount val="7"/>
                <c:pt idx="0">
                  <c:v>2010</c:v>
                </c:pt>
                <c:pt idx="1">
                  <c:v>2011</c:v>
                </c:pt>
                <c:pt idx="2">
                  <c:v>2012</c:v>
                </c:pt>
                <c:pt idx="3">
                  <c:v>2013</c:v>
                </c:pt>
                <c:pt idx="4">
                  <c:v>2014</c:v>
                </c:pt>
                <c:pt idx="5">
                  <c:v>2015</c:v>
                </c:pt>
                <c:pt idx="6">
                  <c:v>2016</c:v>
                </c:pt>
              </c:numCache>
            </c:numRef>
          </c:cat>
          <c:val>
            <c:numRef>
              <c:f>'CH 1.1'!#REF!</c:f>
              <c:numCache>
                <c:formatCode>0.0</c:formatCode>
                <c:ptCount val="7"/>
                <c:pt idx="0">
                  <c:v>34.887459807073959</c:v>
                </c:pt>
                <c:pt idx="1">
                  <c:v>35.993740219092331</c:v>
                </c:pt>
                <c:pt idx="2">
                  <c:v>37.142857142857146</c:v>
                </c:pt>
                <c:pt idx="3">
                  <c:v>37.372262773722625</c:v>
                </c:pt>
                <c:pt idx="4">
                  <c:v>38.10198300283286</c:v>
                </c:pt>
                <c:pt idx="5">
                  <c:v>39.094650205761319</c:v>
                </c:pt>
                <c:pt idx="6">
                  <c:v>40.37433155080214</c:v>
                </c:pt>
              </c:numCache>
            </c:numRef>
          </c:val>
          <c:smooth val="0"/>
          <c:extLst>
            <c:ext xmlns:c16="http://schemas.microsoft.com/office/drawing/2014/chart" uri="{C3380CC4-5D6E-409C-BE32-E72D297353CC}">
              <c16:uniqueId val="{00000001-6F7B-4431-8507-C015E41F27CB}"/>
            </c:ext>
          </c:extLst>
        </c:ser>
        <c:dLbls>
          <c:showLegendKey val="0"/>
          <c:showVal val="0"/>
          <c:showCatName val="0"/>
          <c:showSerName val="0"/>
          <c:showPercent val="0"/>
          <c:showBubbleSize val="0"/>
        </c:dLbls>
        <c:smooth val="0"/>
        <c:axId val="1592747007"/>
        <c:axId val="1592743263"/>
      </c:lineChart>
      <c:catAx>
        <c:axId val="1592747007"/>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السنة</a:t>
                </a:r>
                <a:endParaRPr lang="en-US"/>
              </a:p>
            </c:rich>
          </c:tx>
          <c:layout>
            <c:manualLayout>
              <c:xMode val="edge"/>
              <c:yMode val="edge"/>
              <c:x val="0.4189873140857393"/>
              <c:y val="0.8283326042578010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92743263"/>
        <c:crosses val="autoZero"/>
        <c:auto val="1"/>
        <c:lblAlgn val="ctr"/>
        <c:lblOffset val="100"/>
        <c:noMultiLvlLbl val="0"/>
      </c:catAx>
      <c:valAx>
        <c:axId val="1592743263"/>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ar-OM"/>
                  <a:t>%</a:t>
                </a:r>
                <a:endParaRPr lang="en-US"/>
              </a:p>
            </c:rich>
          </c:tx>
          <c:layout>
            <c:manualLayout>
              <c:xMode val="edge"/>
              <c:yMode val="edge"/>
              <c:x val="0.84197222222222234"/>
              <c:y val="1.1956838728492273E-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2747007"/>
        <c:crosses val="autoZero"/>
        <c:crossBetween val="between"/>
      </c:valAx>
      <c:spPr>
        <a:noFill/>
        <a:ln>
          <a:noFill/>
        </a:ln>
        <a:effectLst/>
      </c:spPr>
    </c:plotArea>
    <c:legend>
      <c:legendPos val="b"/>
      <c:layout>
        <c:manualLayout>
          <c:xMode val="edge"/>
          <c:yMode val="edge"/>
          <c:x val="0.10705839895013125"/>
          <c:y val="0.88946704578594338"/>
          <c:w val="0.81088320209973763"/>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0.17581036745406825"/>
          <c:w val="0.93888888888888888"/>
          <c:h val="0.50819371536891222"/>
        </c:manualLayout>
      </c:layout>
      <c:barChart>
        <c:barDir val="col"/>
        <c:grouping val="clustered"/>
        <c:varyColors val="0"/>
        <c:ser>
          <c:idx val="0"/>
          <c:order val="0"/>
          <c:spPr>
            <a:solidFill>
              <a:srgbClr val="008035"/>
            </a:solidFill>
            <a:ln w="9525" cap="flat" cmpd="sng" algn="ctr">
              <a:solidFill>
                <a:schemeClr val="lt1">
                  <a:alpha val="50000"/>
                </a:schemeClr>
              </a:solidFill>
              <a:round/>
            </a:ln>
            <a:effectLst/>
          </c:spPr>
          <c:invertIfNegative val="0"/>
          <c:dLbls>
            <c:dLbl>
              <c:idx val="0"/>
              <c:layout>
                <c:manualLayout>
                  <c:x val="0"/>
                  <c:y val="4.56036745406824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CE-4741-97D1-9541A5EB758B}"/>
                </c:ext>
              </c:extLst>
            </c:dLbl>
            <c:dLbl>
              <c:idx val="1"/>
              <c:layout>
                <c:manualLayout>
                  <c:x val="0"/>
                  <c:y val="1.38196267133275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CE-4741-97D1-9541A5EB758B}"/>
                </c:ext>
              </c:extLst>
            </c:dLbl>
            <c:dLbl>
              <c:idx val="2"/>
              <c:layout>
                <c:manualLayout>
                  <c:x val="5.5555555555555297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CE-4741-97D1-9541A5EB758B}"/>
                </c:ext>
              </c:extLst>
            </c:dLbl>
            <c:dLbl>
              <c:idx val="3"/>
              <c:layout>
                <c:manualLayout>
                  <c:x val="-5.0925337632079971E-17"/>
                  <c:y val="2.30788859725867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CE-4741-97D1-9541A5EB758B}"/>
                </c:ext>
              </c:extLst>
            </c:dLbl>
            <c:dLbl>
              <c:idx val="4"/>
              <c:layout>
                <c:manualLayout>
                  <c:x val="-2.7777777777777779E-3"/>
                  <c:y val="1.381962671332750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CE-4741-97D1-9541A5EB758B}"/>
                </c:ext>
              </c:extLst>
            </c:dLbl>
            <c:dLbl>
              <c:idx val="6"/>
              <c:layout>
                <c:manualLayout>
                  <c:x val="-5.5555555555556572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CCE-4741-97D1-9541A5EB758B}"/>
                </c:ext>
              </c:extLst>
            </c:dLbl>
            <c:dLbl>
              <c:idx val="7"/>
              <c:layout>
                <c:manualLayout>
                  <c:x val="-1.0185067526415994E-16"/>
                  <c:y val="9.18999708369787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CCE-4741-97D1-9541A5EB758B}"/>
                </c:ext>
              </c:extLst>
            </c:dLbl>
            <c:dLbl>
              <c:idx val="8"/>
              <c:layout>
                <c:manualLayout>
                  <c:x val="2.777777777777676E-3"/>
                  <c:y val="1.84492563429571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CE-4741-97D1-9541A5EB758B}"/>
                </c:ext>
              </c:extLst>
            </c:dLbl>
            <c:dLbl>
              <c:idx val="9"/>
              <c:layout>
                <c:manualLayout>
                  <c:x val="0"/>
                  <c:y val="1.84492563429571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CCE-4741-97D1-9541A5EB758B}"/>
                </c:ext>
              </c:extLst>
            </c:dLbl>
            <c:dLbl>
              <c:idx val="10"/>
              <c:layout>
                <c:manualLayout>
                  <c:x val="0"/>
                  <c:y val="9.18999708369782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CCE-4741-97D1-9541A5EB758B}"/>
                </c:ext>
              </c:extLst>
            </c:dLbl>
            <c:spPr>
              <a:noFill/>
              <a:ln>
                <a:noFill/>
              </a:ln>
              <a:effectLst/>
            </c:spPr>
            <c:txPr>
              <a:bodyPr rot="-5400000" spcFirstLastPara="1" vertOverflow="ellipsis"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'CH 1.2'!#REF!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1.2'!#REF!</c15:sqref>
                        </c15:formulaRef>
                      </c:ext>
                    </c:extLst>
                  </c:multiLvlStrRef>
                </c15:cat>
              </c15:filteredCategoryTitle>
            </c:ext>
            <c:ext xmlns:c16="http://schemas.microsoft.com/office/drawing/2014/chart" uri="{C3380CC4-5D6E-409C-BE32-E72D297353CC}">
              <c16:uniqueId val="{0000000A-ACCE-4741-97D1-9541A5EB758B}"/>
            </c:ext>
          </c:extLst>
        </c:ser>
        <c:ser>
          <c:idx val="1"/>
          <c:order val="1"/>
          <c:spPr>
            <a:solidFill>
              <a:srgbClr val="D9DADB"/>
            </a:solidFill>
            <a:ln w="9525" cap="flat" cmpd="sng" algn="ctr">
              <a:solidFill>
                <a:schemeClr val="lt1">
                  <a:alpha val="50000"/>
                </a:schemeClr>
              </a:solidFill>
              <a:round/>
            </a:ln>
            <a:effectLst/>
          </c:spPr>
          <c:invertIfNegative val="0"/>
          <c:dLbls>
            <c:dLbl>
              <c:idx val="0"/>
              <c:layout>
                <c:manualLayout>
                  <c:x val="0"/>
                  <c:y val="1.93011811023621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CCE-4741-97D1-9541A5EB758B}"/>
                </c:ext>
              </c:extLst>
            </c:dLbl>
            <c:dLbl>
              <c:idx val="1"/>
              <c:layout>
                <c:manualLayout>
                  <c:x val="-2.5462668816039986E-17"/>
                  <c:y val="2.315179352580842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CCE-4741-97D1-9541A5EB758B}"/>
                </c:ext>
              </c:extLst>
            </c:dLbl>
            <c:dLbl>
              <c:idx val="2"/>
              <c:layout>
                <c:manualLayout>
                  <c:x val="0"/>
                  <c:y val="2.02693934091571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CCE-4741-97D1-9541A5EB758B}"/>
                </c:ext>
              </c:extLst>
            </c:dLbl>
            <c:dLbl>
              <c:idx val="3"/>
              <c:layout>
                <c:manualLayout>
                  <c:x val="-5.0925337632079971E-17"/>
                  <c:y val="9.62015164771070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CCE-4741-97D1-9541A5EB758B}"/>
                </c:ext>
              </c:extLst>
            </c:dLbl>
            <c:dLbl>
              <c:idx val="4"/>
              <c:layout>
                <c:manualLayout>
                  <c:x val="0"/>
                  <c:y val="3.71515018955963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CCE-4741-97D1-9541A5EB758B}"/>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1.2'!#REF!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'CH 1.2'!#REF!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1.2'!#REF!</c15:sqref>
                        </c15:formulaRef>
                      </c:ext>
                    </c:extLst>
                  </c:multiLvlStrRef>
                </c15:cat>
              </c15:filteredCategoryTitle>
            </c:ext>
            <c:ext xmlns:c16="http://schemas.microsoft.com/office/drawing/2014/chart" uri="{C3380CC4-5D6E-409C-BE32-E72D297353CC}">
              <c16:uniqueId val="{00000010-ACCE-4741-97D1-9541A5EB758B}"/>
            </c:ext>
          </c:extLst>
        </c:ser>
        <c:dLbls>
          <c:dLblPos val="inEnd"/>
          <c:showLegendKey val="0"/>
          <c:showVal val="1"/>
          <c:showCatName val="0"/>
          <c:showSerName val="0"/>
          <c:showPercent val="0"/>
          <c:showBubbleSize val="0"/>
        </c:dLbls>
        <c:gapWidth val="65"/>
        <c:axId val="1948857024"/>
        <c:axId val="1948860832"/>
      </c:barChart>
      <c:catAx>
        <c:axId val="19488570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948860832"/>
        <c:crosses val="autoZero"/>
        <c:auto val="1"/>
        <c:lblAlgn val="ctr"/>
        <c:lblOffset val="100"/>
        <c:noMultiLvlLbl val="0"/>
      </c:catAx>
      <c:valAx>
        <c:axId val="194886083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48857024"/>
        <c:crosses val="autoZero"/>
        <c:crossBetween val="between"/>
      </c:valAx>
      <c:spPr>
        <a:noFill/>
        <a:ln>
          <a:noFill/>
        </a:ln>
        <a:effectLst/>
      </c:spPr>
    </c:plotArea>
    <c:legend>
      <c:legendPos val="b"/>
      <c:overlay val="0"/>
      <c:spPr>
        <a:solidFill>
          <a:schemeClr val="accent5">
            <a:lumMod val="40000"/>
            <a:lumOff val="60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2">
        <a:lumMod val="75000"/>
      </a:schemeClr>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8888888888889E-2"/>
          <c:y val="3.2407407407407406E-2"/>
          <c:w val="0.93888888888888888"/>
          <c:h val="0.8416746864975212"/>
        </c:manualLayout>
      </c:layout>
      <c:lineChart>
        <c:grouping val="standard"/>
        <c:varyColors val="0"/>
        <c:ser>
          <c:idx val="1"/>
          <c:order val="0"/>
          <c:spPr>
            <a:ln w="31750" cap="rnd">
              <a:solidFill>
                <a:srgbClr val="5B9BD5"/>
              </a:solidFill>
              <a:round/>
            </a:ln>
            <a:effectLst/>
          </c:spPr>
          <c:marker>
            <c:symbol val="circle"/>
            <c:size val="17"/>
            <c:spPr>
              <a:solidFill>
                <a:srgbClr val="5B9BD5"/>
              </a:solidFill>
              <a:ln>
                <a:noFill/>
              </a:ln>
              <a:effectLst/>
            </c:spPr>
          </c:marker>
          <c:dLbls>
            <c:dLbl>
              <c:idx val="0"/>
              <c:layout>
                <c:manualLayout>
                  <c:x val="-6.9944444444444448E-2"/>
                  <c:y val="0.129629629629629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736-4A3A-A26A-12DA3E23F0AB}"/>
                </c:ext>
              </c:extLst>
            </c:dLbl>
            <c:dLbl>
              <c:idx val="1"/>
              <c:layout>
                <c:manualLayout>
                  <c:x val="-8.3833333333333329E-2"/>
                  <c:y val="0.12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36-4A3A-A26A-12DA3E23F0AB}"/>
                </c:ext>
              </c:extLst>
            </c:dLbl>
            <c:dLbl>
              <c:idx val="2"/>
              <c:layout>
                <c:manualLayout>
                  <c:x val="-7.2722222222222216E-2"/>
                  <c:y val="0.1296296296296296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36-4A3A-A26A-12DA3E23F0AB}"/>
                </c:ext>
              </c:extLst>
            </c:dLbl>
            <c:dLbl>
              <c:idx val="3"/>
              <c:layout>
                <c:manualLayout>
                  <c:x val="-7.8277777777777779E-2"/>
                  <c:y val="0.12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736-4A3A-A26A-12DA3E23F0AB}"/>
                </c:ext>
              </c:extLst>
            </c:dLbl>
            <c:dLbl>
              <c:idx val="4"/>
              <c:layout>
                <c:manualLayout>
                  <c:x val="-6.9777777777777772E-2"/>
                  <c:y val="9.72222222222222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736-4A3A-A26A-12DA3E23F0A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2.1'!#REF!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'CH 2.1'!#REF!</c15:sqref>
                        </c15:formulaRef>
                      </c:ext>
                    </c:extLst>
                  </c:multiLvlStrRef>
                </c15:cat>
              </c15:filteredCategoryTitle>
            </c:ext>
            <c:ext xmlns:c16="http://schemas.microsoft.com/office/drawing/2014/chart" uri="{C3380CC4-5D6E-409C-BE32-E72D297353CC}">
              <c16:uniqueId val="{00000005-1736-4A3A-A26A-12DA3E23F0AB}"/>
            </c:ext>
          </c:extLst>
        </c:ser>
        <c:dLbls>
          <c:dLblPos val="ctr"/>
          <c:showLegendKey val="0"/>
          <c:showVal val="1"/>
          <c:showCatName val="0"/>
          <c:showSerName val="0"/>
          <c:showPercent val="0"/>
          <c:showBubbleSize val="0"/>
        </c:dLbls>
        <c:marker val="1"/>
        <c:smooth val="0"/>
        <c:axId val="1681354336"/>
        <c:axId val="1681345088"/>
      </c:lineChart>
      <c:catAx>
        <c:axId val="168135433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mn-lt"/>
                <a:ea typeface="+mn-ea"/>
                <a:cs typeface="+mn-cs"/>
              </a:defRPr>
            </a:pPr>
            <a:endParaRPr lang="en-US"/>
          </a:p>
        </c:txPr>
        <c:crossAx val="1681345088"/>
        <c:crosses val="autoZero"/>
        <c:auto val="1"/>
        <c:lblAlgn val="ctr"/>
        <c:lblOffset val="100"/>
        <c:noMultiLvlLbl val="0"/>
      </c:catAx>
      <c:valAx>
        <c:axId val="16813450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68135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3.1034577100734297E-3"/>
          <c:w val="0.93888888888888888"/>
          <c:h val="0.70218358121901425"/>
        </c:manualLayout>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dLbl>
              <c:idx val="0"/>
              <c:layout>
                <c:manualLayout>
                  <c:x val="-7.5215441819772549E-2"/>
                  <c:y val="-6.48148148148148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5F-45C0-9BFA-57DBA992463C}"/>
                </c:ext>
              </c:extLst>
            </c:dLbl>
            <c:dLbl>
              <c:idx val="1"/>
              <c:layout>
                <c:manualLayout>
                  <c:x val="-8.1548775153105865E-2"/>
                  <c:y val="-9.722222222222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5F-45C0-9BFA-57DBA992463C}"/>
                </c:ext>
              </c:extLst>
            </c:dLbl>
            <c:dLbl>
              <c:idx val="2"/>
              <c:layout>
                <c:manualLayout>
                  <c:x val="-7.8770997375328083E-2"/>
                  <c:y val="-7.8703703703703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5F-45C0-9BFA-57DBA992463C}"/>
                </c:ext>
              </c:extLst>
            </c:dLbl>
            <c:dLbl>
              <c:idx val="3"/>
              <c:layout>
                <c:manualLayout>
                  <c:x val="-8.4326552930883744E-2"/>
                  <c:y val="-9.722222222222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4-885F-45C0-9BFA-57DBA992463C}"/>
            </c:ext>
          </c:extLst>
        </c:ser>
        <c:ser>
          <c:idx val="1"/>
          <c:order val="1"/>
          <c:spPr>
            <a:ln w="31750" cap="rnd">
              <a:solidFill>
                <a:schemeClr val="accent2"/>
              </a:solidFill>
              <a:round/>
            </a:ln>
            <a:effectLst/>
          </c:spPr>
          <c:marker>
            <c:symbol val="circle"/>
            <c:size val="17"/>
            <c:spPr>
              <a:solidFill>
                <a:schemeClr val="accent2"/>
              </a:solidFill>
              <a:ln>
                <a:noFill/>
              </a:ln>
              <a:effectLst/>
            </c:spPr>
          </c:marker>
          <c:dLbls>
            <c:dLbl>
              <c:idx val="0"/>
              <c:layout>
                <c:manualLayout>
                  <c:x val="-6.9659886264217E-2"/>
                  <c:y val="-8.3333333333333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5F-45C0-9BFA-57DBA992463C}"/>
                </c:ext>
              </c:extLst>
            </c:dLbl>
            <c:dLbl>
              <c:idx val="1"/>
              <c:layout>
                <c:manualLayout>
                  <c:x val="-6.9659886264216972E-2"/>
                  <c:y val="-8.3333333333333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5F-45C0-9BFA-57DBA992463C}"/>
                </c:ext>
              </c:extLst>
            </c:dLbl>
            <c:dLbl>
              <c:idx val="2"/>
              <c:layout>
                <c:manualLayout>
                  <c:x val="-7.7993219597550303E-2"/>
                  <c:y val="-8.7962962962962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85F-45C0-9BFA-57DBA992463C}"/>
                </c:ext>
              </c:extLst>
            </c:dLbl>
            <c:dLbl>
              <c:idx val="3"/>
              <c:layout>
                <c:manualLayout>
                  <c:x val="-7.7993219597550414E-2"/>
                  <c:y val="-6.9444444444444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9-885F-45C0-9BFA-57DBA992463C}"/>
            </c:ext>
          </c:extLst>
        </c:ser>
        <c:ser>
          <c:idx val="2"/>
          <c:order val="2"/>
          <c:spPr>
            <a:ln w="31750" cap="rnd">
              <a:solidFill>
                <a:schemeClr val="accent3"/>
              </a:solidFill>
              <a:round/>
            </a:ln>
            <a:effectLst/>
          </c:spPr>
          <c:marker>
            <c:symbol val="circle"/>
            <c:size val="17"/>
            <c:spPr>
              <a:solidFill>
                <a:schemeClr val="accent3"/>
              </a:solidFill>
              <a:ln>
                <a:noFill/>
              </a:ln>
              <a:effectLst/>
            </c:spPr>
          </c:marker>
          <c:dLbls>
            <c:dLbl>
              <c:idx val="0"/>
              <c:layout>
                <c:manualLayout>
                  <c:x val="-7.8770997375328083E-2"/>
                  <c:y val="-7.87037037037036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85F-45C0-9BFA-57DBA992463C}"/>
                </c:ext>
              </c:extLst>
            </c:dLbl>
            <c:dLbl>
              <c:idx val="1"/>
              <c:layout>
                <c:manualLayout>
                  <c:x val="-8.4326552930883689E-2"/>
                  <c:y val="-7.8703703703703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5F-45C0-9BFA-57DBA992463C}"/>
                </c:ext>
              </c:extLst>
            </c:dLbl>
            <c:dLbl>
              <c:idx val="2"/>
              <c:layout>
                <c:manualLayout>
                  <c:x val="-8.4326552930883633E-2"/>
                  <c:y val="-8.3333333333333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85F-45C0-9BFA-57DBA992463C}"/>
                </c:ext>
              </c:extLst>
            </c:dLbl>
            <c:dLbl>
              <c:idx val="3"/>
              <c:layout>
                <c:manualLayout>
                  <c:x val="-7.5993219597550413E-2"/>
                  <c:y val="-8.33333333333333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5F-45C0-9BFA-57DBA992463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'CH 2.2'!#REF!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'CH 2.2'!#REF!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'CH 2.2'!#REF!</c15:sqref>
                        </c15:formulaRef>
                      </c:ext>
                    </c:extLst>
                  </c:multiLvlStrRef>
                </c15:cat>
              </c15:filteredCategoryTitle>
            </c:ext>
            <c:ext xmlns:c16="http://schemas.microsoft.com/office/drawing/2014/chart" uri="{C3380CC4-5D6E-409C-BE32-E72D297353CC}">
              <c16:uniqueId val="{0000000E-885F-45C0-9BFA-57DBA992463C}"/>
            </c:ext>
          </c:extLst>
        </c:ser>
        <c:dLbls>
          <c:dLblPos val="ctr"/>
          <c:showLegendKey val="0"/>
          <c:showVal val="1"/>
          <c:showCatName val="0"/>
          <c:showSerName val="0"/>
          <c:showPercent val="0"/>
          <c:showBubbleSize val="0"/>
        </c:dLbls>
        <c:marker val="1"/>
        <c:smooth val="0"/>
        <c:axId val="1681361408"/>
        <c:axId val="1681369024"/>
      </c:lineChart>
      <c:catAx>
        <c:axId val="16813614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5400000" spcFirstLastPara="1" vertOverflow="ellipsis" wrap="square" anchor="ctr" anchorCtr="1"/>
          <a:lstStyle/>
          <a:p>
            <a:pPr>
              <a:defRPr sz="1000" b="1"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681369024"/>
        <c:crosses val="autoZero"/>
        <c:auto val="1"/>
        <c:lblAlgn val="ctr"/>
        <c:lblOffset val="100"/>
        <c:noMultiLvlLbl val="0"/>
      </c:catAx>
      <c:valAx>
        <c:axId val="168136902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68136140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10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16334</xdr:col>
      <xdr:colOff>226261</xdr:colOff>
      <xdr:row>5</xdr:row>
      <xdr:rowOff>46867</xdr:rowOff>
    </xdr:from>
    <xdr:to>
      <xdr:col>16338</xdr:col>
      <xdr:colOff>62114</xdr:colOff>
      <xdr:row>7</xdr:row>
      <xdr:rowOff>85328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7</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11</xdr:row>
      <xdr:rowOff>23813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12</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ultan\AppData\Local\Microsoft\Windows\INetCache\Content.Outlook\TKB91W81\Duaa%20comments%20&#1606;&#1588;&#1585;&#1577;%20&#1575;&#1604;&#1589;&#1581;&#1577;%202016%20&#1604;&#1604;&#1605;&#1585;&#1575;&#1580;&#1593;&#1577;%20&#1608;&#1575;&#1604;&#1578;&#1593;&#1583;&#1610;&#16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غلاف"/>
      <sheetName val="المحتويات"/>
      <sheetName val="الرموز في الجداول"/>
      <sheetName val="المفاهيم والمصطلحات"/>
      <sheetName val="الجداول"/>
      <sheetName val="الاشكال البيانية"/>
      <sheetName val="المقدمة"/>
      <sheetName val="المرافق الصحية"/>
      <sheetName val="CH 1.1"/>
      <sheetName val="CH 1.2"/>
      <sheetName val="CH 1.3"/>
      <sheetName val="CH 1.4"/>
      <sheetName val="القوى العاملة الصحية"/>
      <sheetName val="CH 2.1"/>
      <sheetName val="CH 2.2"/>
      <sheetName val="CH 2.3"/>
      <sheetName val="2.3.a"/>
      <sheetName val="CH 2.4"/>
      <sheetName val="CH 2.4.a"/>
      <sheetName val="CH2.5"/>
      <sheetName val="CH2.5.a"/>
      <sheetName val="CH2.5.b"/>
      <sheetName val="CH 2.6"/>
      <sheetName val="CH 2.6.a"/>
      <sheetName val="CH 2.7"/>
      <sheetName val="CH 2.7 a"/>
      <sheetName val="Sheet12"/>
      <sheetName val="CH 3.1"/>
      <sheetName val="CH 3.2"/>
      <sheetName val="CH 3.3"/>
      <sheetName val="CH 3.4"/>
      <sheetName val="CH 3.5"/>
      <sheetName val="CH 3.6"/>
      <sheetName val="CH 3.7"/>
      <sheetName val="CH 3.8"/>
      <sheetName val="CH 3.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4">
          <cell r="N4" t="str">
            <v>الإمارات UAE</v>
          </cell>
        </row>
        <row r="5">
          <cell r="M5">
            <v>2010</v>
          </cell>
          <cell r="N5">
            <v>50561</v>
          </cell>
        </row>
        <row r="6">
          <cell r="M6">
            <v>2016</v>
          </cell>
          <cell r="N6">
            <v>107461</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noFill/>
        </a:ln>
      </a:spPr>
      <a:bodyPr/>
      <a:lstStyle>
        <a:defPPr>
          <a:defRPr sz="1000">
            <a:solidFill>
              <a:sysClr val="windowText" lastClr="000000"/>
            </a:solidFill>
            <a:latin typeface="Arial" panose="020B0604020202020204" pitchFamily="34" charset="0"/>
            <a:cs typeface="Arial" panose="020B0604020202020204" pitchFamily="34" charset="0"/>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rightToLeft="1" zoomScaleNormal="100" zoomScaleSheetLayoutView="100" workbookViewId="0">
      <selection activeCell="A14" sqref="A14"/>
    </sheetView>
  </sheetViews>
  <sheetFormatPr defaultRowHeight="15" x14ac:dyDescent="0.25"/>
  <cols>
    <col min="1" max="1" width="47.85546875" customWidth="1"/>
    <col min="2" max="2" width="51.140625" customWidth="1"/>
  </cols>
  <sheetData>
    <row r="1" spans="1:3" ht="26.25" x14ac:dyDescent="0.25">
      <c r="A1" s="32" t="s">
        <v>88</v>
      </c>
      <c r="B1" s="33" t="s">
        <v>89</v>
      </c>
    </row>
    <row r="2" spans="1:3" ht="291.75" customHeight="1" x14ac:dyDescent="0.25">
      <c r="A2" s="53" t="s">
        <v>92</v>
      </c>
      <c r="B2" s="34" t="s">
        <v>93</v>
      </c>
    </row>
    <row r="3" spans="1:3" ht="18.75" x14ac:dyDescent="0.3">
      <c r="A3" s="310" t="s">
        <v>94</v>
      </c>
      <c r="B3" s="310"/>
    </row>
    <row r="4" spans="1:3" ht="23.25" x14ac:dyDescent="0.25">
      <c r="A4" s="26"/>
      <c r="B4" s="26"/>
    </row>
    <row r="5" spans="1:3" x14ac:dyDescent="0.25">
      <c r="A5" s="27"/>
      <c r="B5" s="28"/>
    </row>
    <row r="6" spans="1:3" x14ac:dyDescent="0.25">
      <c r="A6" s="55" t="s">
        <v>90</v>
      </c>
      <c r="B6" s="56" t="s">
        <v>91</v>
      </c>
      <c r="C6" s="68"/>
    </row>
    <row r="7" spans="1:3" ht="18.75" x14ac:dyDescent="0.3">
      <c r="A7" s="29"/>
      <c r="B7" s="30"/>
    </row>
    <row r="8" spans="1:3" x14ac:dyDescent="0.25">
      <c r="A8" s="307" t="s">
        <v>230</v>
      </c>
      <c r="B8" s="31" t="s">
        <v>231</v>
      </c>
      <c r="C8" s="68"/>
    </row>
  </sheetData>
  <mergeCells count="1">
    <mergeCell ref="A3:B3"/>
  </mergeCells>
  <printOptions horizontalCentered="1" verticalCentered="1"/>
  <pageMargins left="0.7" right="0.7" top="0.5" bottom="0.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rightToLeft="1" zoomScaleNormal="100" zoomScaleSheetLayoutView="100" workbookViewId="0">
      <selection activeCell="L20" sqref="L20"/>
    </sheetView>
  </sheetViews>
  <sheetFormatPr defaultRowHeight="15" x14ac:dyDescent="0.25"/>
  <cols>
    <col min="1" max="1" width="15.140625" customWidth="1"/>
    <col min="2" max="7" width="8.7109375" customWidth="1"/>
    <col min="8" max="8" width="9.7109375" customWidth="1"/>
    <col min="9" max="9" width="20.140625" customWidth="1"/>
  </cols>
  <sheetData>
    <row r="1" spans="1:10" ht="18.75" x14ac:dyDescent="0.45">
      <c r="A1" s="241" t="s">
        <v>225</v>
      </c>
      <c r="B1" s="62"/>
      <c r="C1" s="62"/>
      <c r="D1" s="62"/>
      <c r="E1" s="62"/>
      <c r="F1" s="62"/>
      <c r="G1" s="62"/>
      <c r="H1" s="62"/>
      <c r="I1" s="62"/>
    </row>
    <row r="2" spans="1:10" x14ac:dyDescent="0.25">
      <c r="A2" s="242" t="s">
        <v>226</v>
      </c>
      <c r="B2" s="61"/>
      <c r="C2" s="61"/>
      <c r="D2" s="61"/>
      <c r="E2" s="61"/>
      <c r="F2" s="61"/>
      <c r="G2" s="61"/>
      <c r="H2" s="61"/>
      <c r="I2" s="61"/>
    </row>
    <row r="3" spans="1:10" ht="16.5" x14ac:dyDescent="0.35">
      <c r="A3" s="248" t="s">
        <v>57</v>
      </c>
      <c r="B3" s="25"/>
      <c r="C3" s="25"/>
      <c r="D3" s="25"/>
      <c r="E3" s="25"/>
      <c r="F3" s="25"/>
      <c r="G3" s="25"/>
      <c r="H3" s="25"/>
      <c r="I3" s="11" t="s">
        <v>58</v>
      </c>
    </row>
    <row r="4" spans="1:10" ht="36" x14ac:dyDescent="0.45">
      <c r="A4" s="76"/>
      <c r="B4" s="83" t="s">
        <v>183</v>
      </c>
      <c r="C4" s="84" t="s">
        <v>55</v>
      </c>
      <c r="D4" s="84" t="s">
        <v>56</v>
      </c>
      <c r="E4" s="84" t="s">
        <v>184</v>
      </c>
      <c r="F4" s="84" t="s">
        <v>185</v>
      </c>
      <c r="G4" s="85" t="s">
        <v>186</v>
      </c>
      <c r="H4" s="86" t="s">
        <v>54</v>
      </c>
      <c r="I4" s="76"/>
    </row>
    <row r="5" spans="1:10" ht="19.5" thickBot="1" x14ac:dyDescent="0.5">
      <c r="A5" s="81" t="s">
        <v>182</v>
      </c>
      <c r="B5" s="89" t="s">
        <v>1</v>
      </c>
      <c r="C5" s="90" t="s">
        <v>2</v>
      </c>
      <c r="D5" s="90" t="s">
        <v>3</v>
      </c>
      <c r="E5" s="90" t="s">
        <v>4</v>
      </c>
      <c r="F5" s="90" t="s">
        <v>5</v>
      </c>
      <c r="G5" s="91" t="s">
        <v>6</v>
      </c>
      <c r="H5" s="92" t="s">
        <v>168</v>
      </c>
      <c r="I5" s="189" t="s">
        <v>181</v>
      </c>
    </row>
    <row r="6" spans="1:10" ht="31.5" customHeight="1" x14ac:dyDescent="0.45">
      <c r="A6" s="234" t="s">
        <v>61</v>
      </c>
      <c r="B6" s="235"/>
      <c r="C6" s="235"/>
      <c r="D6" s="235"/>
      <c r="E6" s="235"/>
      <c r="F6" s="235"/>
      <c r="G6" s="235"/>
      <c r="H6" s="236"/>
      <c r="I6" s="237" t="s">
        <v>169</v>
      </c>
      <c r="J6" s="250"/>
    </row>
    <row r="7" spans="1:10" x14ac:dyDescent="0.25">
      <c r="A7" s="202">
        <v>2010</v>
      </c>
      <c r="B7" s="8">
        <v>139</v>
      </c>
      <c r="C7" s="8">
        <v>24</v>
      </c>
      <c r="D7" s="8">
        <v>2094</v>
      </c>
      <c r="E7" s="8">
        <v>176</v>
      </c>
      <c r="F7" s="8">
        <v>22</v>
      </c>
      <c r="G7" s="8">
        <v>86</v>
      </c>
      <c r="H7" s="172">
        <f>SUM(B7:G7)</f>
        <v>2541</v>
      </c>
      <c r="I7" s="204">
        <v>2010</v>
      </c>
    </row>
    <row r="8" spans="1:10" x14ac:dyDescent="0.25">
      <c r="A8" s="202">
        <v>2011</v>
      </c>
      <c r="B8" s="8">
        <v>139</v>
      </c>
      <c r="C8" s="8">
        <v>25</v>
      </c>
      <c r="D8" s="8">
        <v>2109</v>
      </c>
      <c r="E8" s="8">
        <v>186</v>
      </c>
      <c r="F8" s="8">
        <v>23</v>
      </c>
      <c r="G8" s="8">
        <v>92</v>
      </c>
      <c r="H8" s="172">
        <f t="shared" ref="H8:H12" si="0">SUM(B8:G8)</f>
        <v>2574</v>
      </c>
      <c r="I8" s="204">
        <v>2011</v>
      </c>
    </row>
    <row r="9" spans="1:10" x14ac:dyDescent="0.25">
      <c r="A9" s="202">
        <v>2012</v>
      </c>
      <c r="B9" s="8">
        <v>127</v>
      </c>
      <c r="C9" s="8">
        <v>26</v>
      </c>
      <c r="D9" s="8">
        <v>2259</v>
      </c>
      <c r="E9" s="8">
        <v>192</v>
      </c>
      <c r="F9" s="8">
        <v>23</v>
      </c>
      <c r="G9" s="8">
        <v>94</v>
      </c>
      <c r="H9" s="172">
        <f t="shared" si="0"/>
        <v>2721</v>
      </c>
      <c r="I9" s="204">
        <v>2012</v>
      </c>
    </row>
    <row r="10" spans="1:10" x14ac:dyDescent="0.25">
      <c r="A10" s="202">
        <v>2013</v>
      </c>
      <c r="B10" s="8">
        <v>126</v>
      </c>
      <c r="C10" s="8">
        <v>27</v>
      </c>
      <c r="D10" s="8">
        <v>2259</v>
      </c>
      <c r="E10" s="8">
        <v>195</v>
      </c>
      <c r="F10" s="8">
        <v>21</v>
      </c>
      <c r="G10" s="8">
        <v>92</v>
      </c>
      <c r="H10" s="172">
        <f t="shared" si="0"/>
        <v>2720</v>
      </c>
      <c r="I10" s="204">
        <v>2013</v>
      </c>
    </row>
    <row r="11" spans="1:10" x14ac:dyDescent="0.25">
      <c r="A11" s="202">
        <v>2014</v>
      </c>
      <c r="B11" s="8">
        <v>127</v>
      </c>
      <c r="C11" s="8">
        <v>28</v>
      </c>
      <c r="D11" s="8">
        <v>2281</v>
      </c>
      <c r="E11" s="8">
        <v>203</v>
      </c>
      <c r="F11" s="8">
        <v>21</v>
      </c>
      <c r="G11" s="8">
        <v>91</v>
      </c>
      <c r="H11" s="172">
        <f>SUM(B11:G11)</f>
        <v>2751</v>
      </c>
      <c r="I11" s="204">
        <v>2014</v>
      </c>
    </row>
    <row r="12" spans="1:10" x14ac:dyDescent="0.25">
      <c r="A12" s="202">
        <v>2015</v>
      </c>
      <c r="B12" s="8">
        <v>124</v>
      </c>
      <c r="C12" s="8">
        <v>30</v>
      </c>
      <c r="D12" s="8">
        <v>2282</v>
      </c>
      <c r="E12" s="8">
        <v>205</v>
      </c>
      <c r="F12" s="8">
        <v>22</v>
      </c>
      <c r="G12" s="8">
        <v>94</v>
      </c>
      <c r="H12" s="172">
        <f t="shared" si="0"/>
        <v>2757</v>
      </c>
      <c r="I12" s="204">
        <v>2015</v>
      </c>
    </row>
    <row r="13" spans="1:10" ht="15.75" thickBot="1" x14ac:dyDescent="0.3">
      <c r="A13" s="202">
        <v>2016</v>
      </c>
      <c r="B13" s="8">
        <v>126</v>
      </c>
      <c r="C13" s="8">
        <v>30</v>
      </c>
      <c r="D13" s="8">
        <v>2325</v>
      </c>
      <c r="E13" s="8">
        <v>206</v>
      </c>
      <c r="F13" s="8">
        <v>23</v>
      </c>
      <c r="G13" s="243" t="s">
        <v>33</v>
      </c>
      <c r="H13" s="244" t="s">
        <v>11</v>
      </c>
      <c r="I13" s="204">
        <v>2016</v>
      </c>
    </row>
    <row r="14" spans="1:10" ht="16.5" customHeight="1" x14ac:dyDescent="0.25">
      <c r="A14" s="171" t="s">
        <v>59</v>
      </c>
      <c r="B14" s="173"/>
      <c r="C14" s="173"/>
      <c r="D14" s="173"/>
      <c r="E14" s="173"/>
      <c r="F14" s="173"/>
      <c r="G14" s="173"/>
      <c r="H14" s="174"/>
      <c r="I14" s="116" t="s">
        <v>60</v>
      </c>
    </row>
    <row r="15" spans="1:10" x14ac:dyDescent="0.25">
      <c r="A15" s="202">
        <v>2010</v>
      </c>
      <c r="B15" s="8">
        <v>2521</v>
      </c>
      <c r="C15" s="243" t="s">
        <v>11</v>
      </c>
      <c r="D15" s="8">
        <v>2021</v>
      </c>
      <c r="E15" s="8">
        <v>814</v>
      </c>
      <c r="F15" s="8">
        <v>304</v>
      </c>
      <c r="G15" s="243" t="s">
        <v>11</v>
      </c>
      <c r="H15" s="244" t="s">
        <v>11</v>
      </c>
      <c r="I15" s="204">
        <v>2010</v>
      </c>
    </row>
    <row r="16" spans="1:10" x14ac:dyDescent="0.25">
      <c r="A16" s="202">
        <v>2011</v>
      </c>
      <c r="B16" s="8">
        <v>3146</v>
      </c>
      <c r="C16" s="243" t="s">
        <v>11</v>
      </c>
      <c r="D16" s="8">
        <v>1987</v>
      </c>
      <c r="E16" s="8">
        <v>911</v>
      </c>
      <c r="F16" s="8">
        <v>318</v>
      </c>
      <c r="G16" s="243" t="s">
        <v>11</v>
      </c>
      <c r="H16" s="244" t="s">
        <v>11</v>
      </c>
      <c r="I16" s="204">
        <v>2011</v>
      </c>
    </row>
    <row r="17" spans="1:9" x14ac:dyDescent="0.25">
      <c r="A17" s="202">
        <v>2012</v>
      </c>
      <c r="B17" s="8">
        <v>3350</v>
      </c>
      <c r="C17" s="243" t="s">
        <v>11</v>
      </c>
      <c r="D17" s="8">
        <v>2168</v>
      </c>
      <c r="E17" s="8">
        <v>975</v>
      </c>
      <c r="F17" s="8">
        <v>373</v>
      </c>
      <c r="G17" s="243" t="s">
        <v>11</v>
      </c>
      <c r="H17" s="244" t="s">
        <v>11</v>
      </c>
      <c r="I17" s="204">
        <v>2012</v>
      </c>
    </row>
    <row r="18" spans="1:9" x14ac:dyDescent="0.25">
      <c r="A18" s="202">
        <v>2013</v>
      </c>
      <c r="B18" s="8">
        <v>3531</v>
      </c>
      <c r="C18" s="243" t="s">
        <v>11</v>
      </c>
      <c r="D18" s="8">
        <v>2249</v>
      </c>
      <c r="E18" s="8">
        <v>1026</v>
      </c>
      <c r="F18" s="8">
        <v>419</v>
      </c>
      <c r="G18" s="243" t="s">
        <v>11</v>
      </c>
      <c r="H18" s="244" t="s">
        <v>11</v>
      </c>
      <c r="I18" s="204">
        <v>2013</v>
      </c>
    </row>
    <row r="19" spans="1:9" x14ac:dyDescent="0.25">
      <c r="A19" s="202">
        <v>2014</v>
      </c>
      <c r="B19" s="8">
        <v>3886</v>
      </c>
      <c r="C19" s="243" t="s">
        <v>11</v>
      </c>
      <c r="D19" s="8">
        <v>2408</v>
      </c>
      <c r="E19" s="8">
        <v>1095</v>
      </c>
      <c r="F19" s="8">
        <v>487</v>
      </c>
      <c r="G19" s="243" t="s">
        <v>11</v>
      </c>
      <c r="H19" s="244" t="s">
        <v>11</v>
      </c>
      <c r="I19" s="204">
        <v>2014</v>
      </c>
    </row>
    <row r="20" spans="1:9" x14ac:dyDescent="0.25">
      <c r="A20" s="202">
        <v>2015</v>
      </c>
      <c r="B20" s="8">
        <v>4232</v>
      </c>
      <c r="C20" s="243" t="s">
        <v>33</v>
      </c>
      <c r="D20" s="8">
        <v>2670</v>
      </c>
      <c r="E20" s="8">
        <v>1045</v>
      </c>
      <c r="F20" s="243" t="s">
        <v>33</v>
      </c>
      <c r="G20" s="243" t="s">
        <v>33</v>
      </c>
      <c r="H20" s="244" t="s">
        <v>11</v>
      </c>
      <c r="I20" s="204">
        <v>2015</v>
      </c>
    </row>
    <row r="21" spans="1:9" ht="15.75" thickBot="1" x14ac:dyDescent="0.3">
      <c r="A21" s="202">
        <v>2016</v>
      </c>
      <c r="B21" s="243" t="s">
        <v>11</v>
      </c>
      <c r="C21" s="243" t="s">
        <v>11</v>
      </c>
      <c r="D21" s="8">
        <v>2754</v>
      </c>
      <c r="E21" s="8">
        <v>1105</v>
      </c>
      <c r="F21" s="247" t="s">
        <v>11</v>
      </c>
      <c r="G21" s="243" t="s">
        <v>33</v>
      </c>
      <c r="H21" s="244" t="s">
        <v>11</v>
      </c>
      <c r="I21" s="204">
        <v>2016</v>
      </c>
    </row>
    <row r="22" spans="1:9" s="9" customFormat="1" ht="15.75" customHeight="1" x14ac:dyDescent="0.25">
      <c r="A22" s="171" t="s">
        <v>12</v>
      </c>
      <c r="B22" s="173"/>
      <c r="C22" s="173"/>
      <c r="D22" s="173"/>
      <c r="E22" s="173"/>
      <c r="F22" s="173"/>
      <c r="G22" s="176"/>
      <c r="H22" s="174"/>
      <c r="I22" s="116" t="s">
        <v>72</v>
      </c>
    </row>
    <row r="23" spans="1:9" x14ac:dyDescent="0.25">
      <c r="A23" s="202">
        <v>2010</v>
      </c>
      <c r="B23" s="8">
        <v>1859</v>
      </c>
      <c r="C23" s="243" t="s">
        <v>11</v>
      </c>
      <c r="D23" s="8">
        <v>6147</v>
      </c>
      <c r="E23" s="8">
        <v>400</v>
      </c>
      <c r="F23" s="8">
        <v>250</v>
      </c>
      <c r="G23" s="243" t="s">
        <v>11</v>
      </c>
      <c r="H23" s="244" t="s">
        <v>11</v>
      </c>
      <c r="I23" s="204">
        <v>2010</v>
      </c>
    </row>
    <row r="24" spans="1:9" x14ac:dyDescent="0.25">
      <c r="A24" s="202">
        <v>2011</v>
      </c>
      <c r="B24" s="8">
        <v>1940</v>
      </c>
      <c r="C24" s="243" t="s">
        <v>11</v>
      </c>
      <c r="D24" s="8">
        <v>6373</v>
      </c>
      <c r="E24" s="8">
        <v>442</v>
      </c>
      <c r="F24" s="8">
        <v>271</v>
      </c>
      <c r="G24" s="243" t="s">
        <v>11</v>
      </c>
      <c r="H24" s="244" t="s">
        <v>11</v>
      </c>
      <c r="I24" s="204">
        <v>2011</v>
      </c>
    </row>
    <row r="25" spans="1:9" x14ac:dyDescent="0.25">
      <c r="A25" s="202">
        <v>2012</v>
      </c>
      <c r="B25" s="8">
        <v>1913</v>
      </c>
      <c r="C25" s="8">
        <v>105</v>
      </c>
      <c r="D25" s="8">
        <v>6947</v>
      </c>
      <c r="E25" s="8">
        <v>476</v>
      </c>
      <c r="F25" s="8">
        <v>304</v>
      </c>
      <c r="G25" s="243" t="s">
        <v>11</v>
      </c>
      <c r="H25" s="244" t="s">
        <v>11</v>
      </c>
      <c r="I25" s="204">
        <v>2012</v>
      </c>
    </row>
    <row r="26" spans="1:9" x14ac:dyDescent="0.25">
      <c r="A26" s="202">
        <v>2013</v>
      </c>
      <c r="B26" s="8">
        <v>1720</v>
      </c>
      <c r="C26" s="8">
        <v>115</v>
      </c>
      <c r="D26" s="8">
        <v>7180</v>
      </c>
      <c r="E26" s="8">
        <v>537</v>
      </c>
      <c r="F26" s="8">
        <v>340</v>
      </c>
      <c r="G26" s="243" t="s">
        <v>11</v>
      </c>
      <c r="H26" s="244" t="s">
        <v>11</v>
      </c>
      <c r="I26" s="204">
        <v>2013</v>
      </c>
    </row>
    <row r="27" spans="1:9" x14ac:dyDescent="0.25">
      <c r="A27" s="202">
        <v>2014</v>
      </c>
      <c r="B27" s="8">
        <v>1920</v>
      </c>
      <c r="C27" s="8">
        <v>174</v>
      </c>
      <c r="D27" s="8">
        <v>7322</v>
      </c>
      <c r="E27" s="8">
        <v>550</v>
      </c>
      <c r="F27" s="8">
        <v>247</v>
      </c>
      <c r="G27" s="243" t="s">
        <v>11</v>
      </c>
      <c r="H27" s="244" t="s">
        <v>11</v>
      </c>
      <c r="I27" s="204">
        <v>2014</v>
      </c>
    </row>
    <row r="28" spans="1:9" x14ac:dyDescent="0.25">
      <c r="A28" s="202">
        <v>2015</v>
      </c>
      <c r="B28" s="8">
        <v>2304</v>
      </c>
      <c r="C28" s="8">
        <v>195</v>
      </c>
      <c r="D28" s="8">
        <v>7815</v>
      </c>
      <c r="E28" s="8">
        <v>604</v>
      </c>
      <c r="F28" s="243" t="s">
        <v>33</v>
      </c>
      <c r="G28" s="243" t="s">
        <v>33</v>
      </c>
      <c r="H28" s="244" t="s">
        <v>11</v>
      </c>
      <c r="I28" s="204">
        <v>2015</v>
      </c>
    </row>
    <row r="29" spans="1:9" ht="15.75" thickBot="1" x14ac:dyDescent="0.3">
      <c r="A29" s="232">
        <v>2016</v>
      </c>
      <c r="B29" s="175">
        <v>2753</v>
      </c>
      <c r="C29" s="175">
        <v>213</v>
      </c>
      <c r="D29" s="175">
        <v>8114</v>
      </c>
      <c r="E29" s="175">
        <v>672</v>
      </c>
      <c r="F29" s="245" t="s">
        <v>11</v>
      </c>
      <c r="G29" s="245" t="s">
        <v>11</v>
      </c>
      <c r="H29" s="246" t="s">
        <v>11</v>
      </c>
      <c r="I29" s="233">
        <v>2016</v>
      </c>
    </row>
    <row r="30" spans="1:9" ht="15.75" thickTop="1" x14ac:dyDescent="0.25"/>
  </sheetData>
  <printOptions horizontalCentered="1"/>
  <pageMargins left="0.7" right="0.7" top="0.75" bottom="0.75" header="0.3" footer="0.3"/>
  <pageSetup paperSize="9" scale="88" orientation="portrait" horizontalDpi="300" verticalDpi="300" r:id="rId1"/>
  <ignoredErrors>
    <ignoredError sqref="H7:H12"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17" zoomScaleNormal="100" zoomScaleSheetLayoutView="115" workbookViewId="0">
      <selection activeCell="B42" sqref="B42"/>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223</v>
      </c>
      <c r="B1" s="62"/>
      <c r="C1" s="62"/>
      <c r="D1" s="62"/>
      <c r="E1" s="62"/>
      <c r="F1" s="62"/>
      <c r="G1" s="62"/>
      <c r="H1" s="62"/>
      <c r="I1" s="62"/>
    </row>
    <row r="2" spans="1:9" x14ac:dyDescent="0.25">
      <c r="A2" s="242" t="s">
        <v>224</v>
      </c>
      <c r="B2" s="61"/>
      <c r="C2" s="61"/>
      <c r="D2" s="61"/>
      <c r="E2" s="61"/>
      <c r="F2" s="61"/>
      <c r="G2" s="61"/>
      <c r="H2" s="61"/>
      <c r="I2" s="61"/>
    </row>
    <row r="3" spans="1:9" ht="14.25" customHeight="1" x14ac:dyDescent="0.35">
      <c r="A3" s="6" t="s">
        <v>57</v>
      </c>
      <c r="B3" s="59"/>
      <c r="C3" s="59"/>
      <c r="D3" s="59"/>
      <c r="E3" s="59"/>
      <c r="F3" s="59"/>
      <c r="G3" s="59"/>
      <c r="H3" s="59"/>
      <c r="I3" s="11" t="s">
        <v>58</v>
      </c>
    </row>
    <row r="4" spans="1:9" ht="36" x14ac:dyDescent="0.45">
      <c r="A4" s="76"/>
      <c r="B4" s="83" t="s">
        <v>183</v>
      </c>
      <c r="C4" s="84" t="s">
        <v>55</v>
      </c>
      <c r="D4" s="84" t="s">
        <v>56</v>
      </c>
      <c r="E4" s="84" t="s">
        <v>184</v>
      </c>
      <c r="F4" s="84" t="s">
        <v>185</v>
      </c>
      <c r="G4" s="85" t="s">
        <v>186</v>
      </c>
      <c r="H4" s="86" t="s">
        <v>54</v>
      </c>
      <c r="I4" s="76"/>
    </row>
    <row r="5" spans="1:9" ht="19.5" customHeight="1" thickBot="1" x14ac:dyDescent="0.5">
      <c r="A5" s="81" t="s">
        <v>182</v>
      </c>
      <c r="B5" s="89" t="s">
        <v>1</v>
      </c>
      <c r="C5" s="90" t="s">
        <v>2</v>
      </c>
      <c r="D5" s="90" t="s">
        <v>3</v>
      </c>
      <c r="E5" s="90" t="s">
        <v>4</v>
      </c>
      <c r="F5" s="90" t="s">
        <v>5</v>
      </c>
      <c r="G5" s="91" t="s">
        <v>6</v>
      </c>
      <c r="H5" s="92" t="s">
        <v>168</v>
      </c>
      <c r="I5" s="189" t="s">
        <v>181</v>
      </c>
    </row>
    <row r="6" spans="1:9" x14ac:dyDescent="0.25">
      <c r="A6" s="93">
        <v>2010</v>
      </c>
      <c r="B6" s="79">
        <f>SUM(B7,B10)</f>
        <v>8829</v>
      </c>
      <c r="C6" s="79">
        <f t="shared" ref="C6:G6" si="0">SUM(C7,C10)</f>
        <v>2130</v>
      </c>
      <c r="D6" s="79">
        <f t="shared" si="0"/>
        <v>58126</v>
      </c>
      <c r="E6" s="79">
        <f t="shared" si="0"/>
        <v>5966</v>
      </c>
      <c r="F6" s="79">
        <f t="shared" si="0"/>
        <v>2093</v>
      </c>
      <c r="G6" s="79">
        <f t="shared" si="0"/>
        <v>7355</v>
      </c>
      <c r="H6" s="95">
        <f>SUM(B6:G6)</f>
        <v>84499</v>
      </c>
      <c r="I6" s="94">
        <v>2010</v>
      </c>
    </row>
    <row r="7" spans="1:9" ht="15" customHeight="1" x14ac:dyDescent="0.25">
      <c r="A7" s="88" t="s">
        <v>8</v>
      </c>
      <c r="B7" s="10">
        <f>SUM(B8:B9)</f>
        <v>6393</v>
      </c>
      <c r="C7" s="10">
        <f t="shared" ref="C7:G7" si="1">SUM(C8:C9)</f>
        <v>1719</v>
      </c>
      <c r="D7" s="10">
        <f t="shared" si="1"/>
        <v>45309</v>
      </c>
      <c r="E7" s="10">
        <f t="shared" si="1"/>
        <v>5687</v>
      </c>
      <c r="F7" s="10">
        <f t="shared" si="1"/>
        <v>1667</v>
      </c>
      <c r="G7" s="10">
        <f t="shared" si="1"/>
        <v>6338</v>
      </c>
      <c r="H7" s="96">
        <f t="shared" ref="H7:H30" si="2">SUM(B7:G7)</f>
        <v>67113</v>
      </c>
      <c r="I7" s="116" t="s">
        <v>69</v>
      </c>
    </row>
    <row r="8" spans="1:9" ht="18" x14ac:dyDescent="0.25">
      <c r="A8" s="78" t="s">
        <v>13</v>
      </c>
      <c r="B8" s="97">
        <v>2128</v>
      </c>
      <c r="C8" s="97">
        <v>1368</v>
      </c>
      <c r="D8" s="97">
        <v>34370</v>
      </c>
      <c r="E8" s="97">
        <v>4837</v>
      </c>
      <c r="F8" s="97">
        <v>1667</v>
      </c>
      <c r="G8" s="97">
        <v>6338</v>
      </c>
      <c r="H8" s="98">
        <f t="shared" si="2"/>
        <v>50708</v>
      </c>
      <c r="I8" s="117" t="s">
        <v>14</v>
      </c>
    </row>
    <row r="9" spans="1:9" ht="18" x14ac:dyDescent="0.25">
      <c r="A9" s="78" t="s">
        <v>15</v>
      </c>
      <c r="B9" s="97">
        <v>4265</v>
      </c>
      <c r="C9" s="97">
        <v>351</v>
      </c>
      <c r="D9" s="97">
        <v>10939</v>
      </c>
      <c r="E9" s="97">
        <v>850</v>
      </c>
      <c r="F9" s="99" t="s">
        <v>170</v>
      </c>
      <c r="G9" s="99" t="s">
        <v>170</v>
      </c>
      <c r="H9" s="98">
        <f t="shared" si="2"/>
        <v>16405</v>
      </c>
      <c r="I9" s="118" t="s">
        <v>16</v>
      </c>
    </row>
    <row r="10" spans="1:9" ht="18.75" thickBot="1" x14ac:dyDescent="0.3">
      <c r="A10" s="77" t="s">
        <v>9</v>
      </c>
      <c r="B10" s="97">
        <v>2436</v>
      </c>
      <c r="C10" s="97">
        <v>411</v>
      </c>
      <c r="D10" s="97">
        <v>12817</v>
      </c>
      <c r="E10" s="97">
        <v>279</v>
      </c>
      <c r="F10" s="100">
        <v>426</v>
      </c>
      <c r="G10" s="97">
        <v>1017</v>
      </c>
      <c r="H10" s="98">
        <f t="shared" si="2"/>
        <v>17386</v>
      </c>
      <c r="I10" s="119" t="s">
        <v>10</v>
      </c>
    </row>
    <row r="11" spans="1:9" x14ac:dyDescent="0.25">
      <c r="A11" s="93">
        <v>2011</v>
      </c>
      <c r="B11" s="79">
        <f>SUM(B12,B15)</f>
        <v>9092</v>
      </c>
      <c r="C11" s="79">
        <f t="shared" ref="C11:G11" si="3">SUM(C12,C15)</f>
        <v>2486</v>
      </c>
      <c r="D11" s="79">
        <f t="shared" si="3"/>
        <v>58696</v>
      </c>
      <c r="E11" s="79">
        <f t="shared" si="3"/>
        <v>6104</v>
      </c>
      <c r="F11" s="79">
        <f t="shared" si="3"/>
        <v>2203</v>
      </c>
      <c r="G11" s="79">
        <f t="shared" si="3"/>
        <v>7950</v>
      </c>
      <c r="H11" s="95">
        <f>SUM(B11:G11)</f>
        <v>86531</v>
      </c>
      <c r="I11" s="94">
        <v>2011</v>
      </c>
    </row>
    <row r="12" spans="1:9" ht="18" x14ac:dyDescent="0.25">
      <c r="A12" s="88" t="s">
        <v>8</v>
      </c>
      <c r="B12" s="10">
        <f>SUM(B13:B14)</f>
        <v>6465</v>
      </c>
      <c r="C12" s="10">
        <f t="shared" ref="C12:G12" si="4">SUM(C13:C14)</f>
        <v>2044</v>
      </c>
      <c r="D12" s="10">
        <f t="shared" si="4"/>
        <v>45398</v>
      </c>
      <c r="E12" s="10">
        <f t="shared" si="4"/>
        <v>5744</v>
      </c>
      <c r="F12" s="10">
        <f t="shared" si="4"/>
        <v>1926</v>
      </c>
      <c r="G12" s="10">
        <f t="shared" si="4"/>
        <v>6703</v>
      </c>
      <c r="H12" s="96">
        <f t="shared" si="2"/>
        <v>68280</v>
      </c>
      <c r="I12" s="116" t="s">
        <v>69</v>
      </c>
    </row>
    <row r="13" spans="1:9" ht="18" x14ac:dyDescent="0.25">
      <c r="A13" s="78" t="s">
        <v>13</v>
      </c>
      <c r="B13" s="97">
        <v>2116</v>
      </c>
      <c r="C13" s="97">
        <v>1379</v>
      </c>
      <c r="D13" s="97">
        <v>34450</v>
      </c>
      <c r="E13" s="97">
        <v>4836</v>
      </c>
      <c r="F13" s="97">
        <v>1926</v>
      </c>
      <c r="G13" s="97">
        <v>6703</v>
      </c>
      <c r="H13" s="98">
        <f t="shared" si="2"/>
        <v>51410</v>
      </c>
      <c r="I13" s="117" t="s">
        <v>14</v>
      </c>
    </row>
    <row r="14" spans="1:9" ht="18" x14ac:dyDescent="0.25">
      <c r="A14" s="78" t="s">
        <v>15</v>
      </c>
      <c r="B14" s="97">
        <v>4349</v>
      </c>
      <c r="C14" s="97">
        <v>665</v>
      </c>
      <c r="D14" s="97">
        <v>10948</v>
      </c>
      <c r="E14" s="97">
        <v>908</v>
      </c>
      <c r="F14" s="99" t="s">
        <v>170</v>
      </c>
      <c r="G14" s="99" t="s">
        <v>170</v>
      </c>
      <c r="H14" s="98">
        <f t="shared" si="2"/>
        <v>16870</v>
      </c>
      <c r="I14" s="118" t="s">
        <v>16</v>
      </c>
    </row>
    <row r="15" spans="1:9" ht="18.75" thickBot="1" x14ac:dyDescent="0.3">
      <c r="A15" s="77" t="s">
        <v>9</v>
      </c>
      <c r="B15" s="97">
        <v>2627</v>
      </c>
      <c r="C15" s="97">
        <v>442</v>
      </c>
      <c r="D15" s="97">
        <v>13298</v>
      </c>
      <c r="E15" s="97">
        <v>360</v>
      </c>
      <c r="F15" s="100">
        <v>277</v>
      </c>
      <c r="G15" s="97">
        <v>1247</v>
      </c>
      <c r="H15" s="98">
        <f t="shared" si="2"/>
        <v>18251</v>
      </c>
      <c r="I15" s="119" t="s">
        <v>10</v>
      </c>
    </row>
    <row r="16" spans="1:9" x14ac:dyDescent="0.25">
      <c r="A16" s="93">
        <v>2012</v>
      </c>
      <c r="B16" s="79">
        <f>SUM(B17,B20)</f>
        <v>9635</v>
      </c>
      <c r="C16" s="79">
        <f t="shared" ref="C16:G16" si="5">SUM(C17,C20)</f>
        <v>2451</v>
      </c>
      <c r="D16" s="79">
        <f t="shared" si="5"/>
        <v>61036</v>
      </c>
      <c r="E16" s="79">
        <f t="shared" si="5"/>
        <v>6322</v>
      </c>
      <c r="F16" s="79">
        <f t="shared" si="5"/>
        <v>2502</v>
      </c>
      <c r="G16" s="79">
        <f t="shared" si="5"/>
        <v>7964</v>
      </c>
      <c r="H16" s="95">
        <f>SUM(B16:G16)</f>
        <v>89910</v>
      </c>
      <c r="I16" s="94">
        <v>2012</v>
      </c>
    </row>
    <row r="17" spans="1:9" ht="18" x14ac:dyDescent="0.25">
      <c r="A17" s="88" t="s">
        <v>8</v>
      </c>
      <c r="B17" s="10">
        <f>SUM(B18:B19)</f>
        <v>6354</v>
      </c>
      <c r="C17" s="10">
        <f t="shared" ref="C17:G17" si="6">SUM(C18:C19)</f>
        <v>1999</v>
      </c>
      <c r="D17" s="10">
        <f t="shared" si="6"/>
        <v>46871</v>
      </c>
      <c r="E17" s="10">
        <f t="shared" si="6"/>
        <v>5874</v>
      </c>
      <c r="F17" s="10">
        <f t="shared" si="6"/>
        <v>2223</v>
      </c>
      <c r="G17" s="10">
        <f t="shared" si="6"/>
        <v>6714</v>
      </c>
      <c r="H17" s="96">
        <f t="shared" si="2"/>
        <v>70035</v>
      </c>
      <c r="I17" s="116" t="s">
        <v>69</v>
      </c>
    </row>
    <row r="18" spans="1:9" ht="18" x14ac:dyDescent="0.25">
      <c r="A18" s="78" t="s">
        <v>13</v>
      </c>
      <c r="B18" s="97">
        <v>2141</v>
      </c>
      <c r="C18" s="97">
        <v>1320</v>
      </c>
      <c r="D18" s="97">
        <v>35828</v>
      </c>
      <c r="E18" s="97">
        <v>4802</v>
      </c>
      <c r="F18" s="97">
        <v>2223</v>
      </c>
      <c r="G18" s="97">
        <v>6714</v>
      </c>
      <c r="H18" s="98">
        <f t="shared" si="2"/>
        <v>53028</v>
      </c>
      <c r="I18" s="117" t="s">
        <v>14</v>
      </c>
    </row>
    <row r="19" spans="1:9" ht="18" x14ac:dyDescent="0.25">
      <c r="A19" s="78" t="s">
        <v>15</v>
      </c>
      <c r="B19" s="97">
        <v>4213</v>
      </c>
      <c r="C19" s="97">
        <v>679</v>
      </c>
      <c r="D19" s="97">
        <v>11043</v>
      </c>
      <c r="E19" s="97">
        <v>1072</v>
      </c>
      <c r="F19" s="99" t="s">
        <v>170</v>
      </c>
      <c r="G19" s="99" t="s">
        <v>170</v>
      </c>
      <c r="H19" s="98">
        <f t="shared" si="2"/>
        <v>17007</v>
      </c>
      <c r="I19" s="118" t="s">
        <v>16</v>
      </c>
    </row>
    <row r="20" spans="1:9" ht="18.75" thickBot="1" x14ac:dyDescent="0.3">
      <c r="A20" s="77" t="s">
        <v>9</v>
      </c>
      <c r="B20" s="97">
        <v>3281</v>
      </c>
      <c r="C20" s="97">
        <v>452</v>
      </c>
      <c r="D20" s="97">
        <v>14165</v>
      </c>
      <c r="E20" s="97">
        <v>448</v>
      </c>
      <c r="F20" s="100">
        <v>279</v>
      </c>
      <c r="G20" s="97">
        <v>1250</v>
      </c>
      <c r="H20" s="98">
        <f t="shared" si="2"/>
        <v>19875</v>
      </c>
      <c r="I20" s="119" t="s">
        <v>10</v>
      </c>
    </row>
    <row r="21" spans="1:9" x14ac:dyDescent="0.25">
      <c r="A21" s="93">
        <v>2013</v>
      </c>
      <c r="B21" s="79">
        <f>SUM(B22,B25)</f>
        <v>9760</v>
      </c>
      <c r="C21" s="79">
        <f t="shared" ref="C21" si="7">SUM(C22,C25)</f>
        <v>2542</v>
      </c>
      <c r="D21" s="79">
        <f t="shared" ref="D21" si="8">SUM(D22,D25)</f>
        <v>64694</v>
      </c>
      <c r="E21" s="79">
        <f t="shared" ref="E21" si="9">SUM(E22,E25)</f>
        <v>6291</v>
      </c>
      <c r="F21" s="79">
        <f t="shared" ref="F21" si="10">SUM(F22,F25)</f>
        <v>2402</v>
      </c>
      <c r="G21" s="79">
        <f t="shared" ref="G21" si="11">SUM(G22,G25)</f>
        <v>8117</v>
      </c>
      <c r="H21" s="95">
        <f>SUM(B21:G21)</f>
        <v>93806</v>
      </c>
      <c r="I21" s="94">
        <v>2013</v>
      </c>
    </row>
    <row r="22" spans="1:9" ht="18" x14ac:dyDescent="0.25">
      <c r="A22" s="88" t="s">
        <v>8</v>
      </c>
      <c r="B22" s="10">
        <f>SUM(B23:B24)</f>
        <v>6100</v>
      </c>
      <c r="C22" s="10">
        <f t="shared" ref="C22:G22" si="12">SUM(C23:C24)</f>
        <v>2087</v>
      </c>
      <c r="D22" s="10">
        <f t="shared" si="12"/>
        <v>50384</v>
      </c>
      <c r="E22" s="10">
        <f t="shared" si="12"/>
        <v>5811</v>
      </c>
      <c r="F22" s="10">
        <f t="shared" si="12"/>
        <v>2118</v>
      </c>
      <c r="G22" s="10">
        <f t="shared" si="12"/>
        <v>6848</v>
      </c>
      <c r="H22" s="96">
        <f t="shared" si="2"/>
        <v>73348</v>
      </c>
      <c r="I22" s="116" t="s">
        <v>69</v>
      </c>
    </row>
    <row r="23" spans="1:9" ht="18" x14ac:dyDescent="0.25">
      <c r="A23" s="78" t="s">
        <v>13</v>
      </c>
      <c r="B23" s="97">
        <v>2145</v>
      </c>
      <c r="C23" s="97">
        <v>1325</v>
      </c>
      <c r="D23" s="97">
        <v>38970</v>
      </c>
      <c r="E23" s="97">
        <v>4966</v>
      </c>
      <c r="F23" s="97">
        <v>2118</v>
      </c>
      <c r="G23" s="97">
        <v>6848</v>
      </c>
      <c r="H23" s="98">
        <f t="shared" si="2"/>
        <v>56372</v>
      </c>
      <c r="I23" s="117" t="s">
        <v>14</v>
      </c>
    </row>
    <row r="24" spans="1:9" ht="18" x14ac:dyDescent="0.25">
      <c r="A24" s="78" t="s">
        <v>15</v>
      </c>
      <c r="B24" s="97">
        <v>3955</v>
      </c>
      <c r="C24" s="97">
        <v>762</v>
      </c>
      <c r="D24" s="97">
        <v>11414</v>
      </c>
      <c r="E24" s="97">
        <v>845</v>
      </c>
      <c r="F24" s="99" t="s">
        <v>170</v>
      </c>
      <c r="G24" s="99" t="s">
        <v>170</v>
      </c>
      <c r="H24" s="98">
        <f t="shared" si="2"/>
        <v>16976</v>
      </c>
      <c r="I24" s="118" t="s">
        <v>16</v>
      </c>
    </row>
    <row r="25" spans="1:9" ht="16.5" customHeight="1" thickBot="1" x14ac:dyDescent="0.3">
      <c r="A25" s="77" t="s">
        <v>9</v>
      </c>
      <c r="B25" s="97">
        <v>3660</v>
      </c>
      <c r="C25" s="97">
        <v>455</v>
      </c>
      <c r="D25" s="97">
        <v>14310</v>
      </c>
      <c r="E25" s="97">
        <v>480</v>
      </c>
      <c r="F25" s="100">
        <v>284</v>
      </c>
      <c r="G25" s="97">
        <v>1269</v>
      </c>
      <c r="H25" s="98">
        <f t="shared" si="2"/>
        <v>20458</v>
      </c>
      <c r="I25" s="119" t="s">
        <v>10</v>
      </c>
    </row>
    <row r="26" spans="1:9" x14ac:dyDescent="0.25">
      <c r="A26" s="93">
        <v>2014</v>
      </c>
      <c r="B26" s="79">
        <f>SUM(B27,B30)</f>
        <v>10615</v>
      </c>
      <c r="C26" s="79">
        <f t="shared" ref="C26" si="13">SUM(C27,C30)</f>
        <v>2564</v>
      </c>
      <c r="D26" s="79">
        <f t="shared" ref="D26" si="14">SUM(D27,D30)</f>
        <v>67997</v>
      </c>
      <c r="E26" s="79">
        <f t="shared" ref="E26" si="15">SUM(E27,E30)</f>
        <v>6467</v>
      </c>
      <c r="F26" s="79">
        <f t="shared" ref="F26" si="16">SUM(F27,F30)</f>
        <v>2385</v>
      </c>
      <c r="G26" s="79">
        <f t="shared" ref="G26" si="17">SUM(G27,G30)</f>
        <v>8230</v>
      </c>
      <c r="H26" s="95">
        <f>SUM(B26:G26)</f>
        <v>98258</v>
      </c>
      <c r="I26" s="94">
        <v>2014</v>
      </c>
    </row>
    <row r="27" spans="1:9" ht="18" x14ac:dyDescent="0.25">
      <c r="A27" s="88" t="s">
        <v>8</v>
      </c>
      <c r="B27" s="10">
        <f>SUM(B28:B29)</f>
        <v>6564</v>
      </c>
      <c r="C27" s="10">
        <f t="shared" ref="C27" si="18">SUM(C28:C29)</f>
        <v>2107</v>
      </c>
      <c r="D27" s="10">
        <f t="shared" ref="D27" si="19">SUM(D28:D29)</f>
        <v>52332</v>
      </c>
      <c r="E27" s="10">
        <f t="shared" ref="E27" si="20">SUM(E28:E29)</f>
        <v>5950</v>
      </c>
      <c r="F27" s="10">
        <f t="shared" ref="F27" si="21">SUM(F28:F29)</f>
        <v>2034</v>
      </c>
      <c r="G27" s="10">
        <f t="shared" ref="G27" si="22">SUM(G28:G29)</f>
        <v>6962</v>
      </c>
      <c r="H27" s="96">
        <f t="shared" si="2"/>
        <v>75949</v>
      </c>
      <c r="I27" s="116" t="s">
        <v>69</v>
      </c>
    </row>
    <row r="28" spans="1:9" ht="18" x14ac:dyDescent="0.25">
      <c r="A28" s="78" t="s">
        <v>13</v>
      </c>
      <c r="B28" s="97">
        <v>2083</v>
      </c>
      <c r="C28" s="97">
        <v>1325</v>
      </c>
      <c r="D28" s="97">
        <v>40300</v>
      </c>
      <c r="E28" s="97">
        <v>5036</v>
      </c>
      <c r="F28" s="97">
        <v>2034</v>
      </c>
      <c r="G28" s="97">
        <v>6962</v>
      </c>
      <c r="H28" s="98">
        <f t="shared" si="2"/>
        <v>57740</v>
      </c>
      <c r="I28" s="117" t="s">
        <v>14</v>
      </c>
    </row>
    <row r="29" spans="1:9" ht="18" x14ac:dyDescent="0.25">
      <c r="A29" s="78" t="s">
        <v>15</v>
      </c>
      <c r="B29" s="97">
        <v>4481</v>
      </c>
      <c r="C29" s="97">
        <v>782</v>
      </c>
      <c r="D29" s="97">
        <v>12032</v>
      </c>
      <c r="E29" s="97">
        <v>914</v>
      </c>
      <c r="F29" s="99" t="s">
        <v>170</v>
      </c>
      <c r="G29" s="99" t="s">
        <v>170</v>
      </c>
      <c r="H29" s="98">
        <f t="shared" si="2"/>
        <v>18209</v>
      </c>
      <c r="I29" s="118" t="s">
        <v>16</v>
      </c>
    </row>
    <row r="30" spans="1:9" ht="18.75" thickBot="1" x14ac:dyDescent="0.3">
      <c r="A30" s="77" t="s">
        <v>9</v>
      </c>
      <c r="B30" s="97">
        <v>4051</v>
      </c>
      <c r="C30" s="97">
        <v>457</v>
      </c>
      <c r="D30" s="97">
        <v>15665</v>
      </c>
      <c r="E30" s="97">
        <v>517</v>
      </c>
      <c r="F30" s="100">
        <v>351</v>
      </c>
      <c r="G30" s="97">
        <v>1268</v>
      </c>
      <c r="H30" s="98">
        <f t="shared" si="2"/>
        <v>22309</v>
      </c>
      <c r="I30" s="119" t="s">
        <v>10</v>
      </c>
    </row>
    <row r="31" spans="1:9" x14ac:dyDescent="0.25">
      <c r="A31" s="93">
        <v>2015</v>
      </c>
      <c r="B31" s="79">
        <f>SUM(B32,B35)</f>
        <v>12434</v>
      </c>
      <c r="C31" s="79">
        <f t="shared" ref="C31" si="23">SUM(C32,C35)</f>
        <v>2594</v>
      </c>
      <c r="D31" s="79">
        <f t="shared" ref="D31" si="24">SUM(D32,D35)</f>
        <v>69394</v>
      </c>
      <c r="E31" s="79">
        <f t="shared" ref="E31" si="25">SUM(E32,E35)</f>
        <v>6468</v>
      </c>
      <c r="F31" s="105" t="s">
        <v>11</v>
      </c>
      <c r="G31" s="79">
        <f t="shared" ref="G31" si="26">SUM(G32,G35)</f>
        <v>8340</v>
      </c>
      <c r="H31" s="107" t="s">
        <v>11</v>
      </c>
      <c r="I31" s="94">
        <v>2015</v>
      </c>
    </row>
    <row r="32" spans="1:9" ht="18" x14ac:dyDescent="0.25">
      <c r="A32" s="88" t="s">
        <v>8</v>
      </c>
      <c r="B32" s="10">
        <v>7022</v>
      </c>
      <c r="C32" s="10">
        <v>2134</v>
      </c>
      <c r="D32" s="10">
        <v>52746</v>
      </c>
      <c r="E32" s="10">
        <v>5886</v>
      </c>
      <c r="F32" s="104" t="s">
        <v>11</v>
      </c>
      <c r="G32" s="10">
        <v>7026</v>
      </c>
      <c r="H32" s="108" t="s">
        <v>11</v>
      </c>
      <c r="I32" s="116" t="s">
        <v>69</v>
      </c>
    </row>
    <row r="33" spans="1:9" ht="18" x14ac:dyDescent="0.25">
      <c r="A33" s="78" t="s">
        <v>13</v>
      </c>
      <c r="B33" s="97">
        <v>2066</v>
      </c>
      <c r="C33" s="97">
        <v>1330</v>
      </c>
      <c r="D33" s="97">
        <v>41297</v>
      </c>
      <c r="E33" s="97">
        <v>4998</v>
      </c>
      <c r="F33" s="104" t="s">
        <v>11</v>
      </c>
      <c r="G33" s="97">
        <v>7026</v>
      </c>
      <c r="H33" s="109" t="s">
        <v>11</v>
      </c>
      <c r="I33" s="117" t="s">
        <v>14</v>
      </c>
    </row>
    <row r="34" spans="1:9" ht="18" x14ac:dyDescent="0.25">
      <c r="A34" s="78" t="s">
        <v>15</v>
      </c>
      <c r="B34" s="97">
        <v>4956</v>
      </c>
      <c r="C34" s="97">
        <v>804</v>
      </c>
      <c r="D34" s="97">
        <v>11449</v>
      </c>
      <c r="E34" s="97">
        <v>888</v>
      </c>
      <c r="F34" s="104" t="s">
        <v>11</v>
      </c>
      <c r="G34" s="99" t="s">
        <v>170</v>
      </c>
      <c r="H34" s="109" t="s">
        <v>11</v>
      </c>
      <c r="I34" s="118" t="s">
        <v>16</v>
      </c>
    </row>
    <row r="35" spans="1:9" ht="18.75" thickBot="1" x14ac:dyDescent="0.3">
      <c r="A35" s="77" t="s">
        <v>9</v>
      </c>
      <c r="B35" s="97">
        <v>5412</v>
      </c>
      <c r="C35" s="97">
        <v>460</v>
      </c>
      <c r="D35" s="97">
        <v>16648</v>
      </c>
      <c r="E35" s="97">
        <v>582</v>
      </c>
      <c r="F35" s="104" t="s">
        <v>11</v>
      </c>
      <c r="G35" s="97">
        <v>1314</v>
      </c>
      <c r="H35" s="109" t="s">
        <v>11</v>
      </c>
      <c r="I35" s="119" t="s">
        <v>10</v>
      </c>
    </row>
    <row r="36" spans="1:9" x14ac:dyDescent="0.25">
      <c r="A36" s="93">
        <v>2016</v>
      </c>
      <c r="B36" s="79">
        <f>SUM(B37,B40)</f>
        <v>12590</v>
      </c>
      <c r="C36" s="79">
        <f t="shared" ref="C36" si="27">SUM(C37,C40)</f>
        <v>2593</v>
      </c>
      <c r="D36" s="79">
        <f t="shared" ref="D36" si="28">SUM(D37,D40)</f>
        <v>70691</v>
      </c>
      <c r="E36" s="79">
        <f t="shared" ref="E36" si="29">SUM(E37,E40)</f>
        <v>6588</v>
      </c>
      <c r="F36" s="105" t="s">
        <v>11</v>
      </c>
      <c r="G36" s="79">
        <f t="shared" ref="G36" si="30">SUM(G37,G40)</f>
        <v>8409</v>
      </c>
      <c r="H36" s="107" t="s">
        <v>11</v>
      </c>
      <c r="I36" s="94">
        <v>2016</v>
      </c>
    </row>
    <row r="37" spans="1:9" ht="18" x14ac:dyDescent="0.25">
      <c r="A37" s="88" t="s">
        <v>8</v>
      </c>
      <c r="B37" s="10">
        <v>6865</v>
      </c>
      <c r="C37" s="10">
        <v>2143</v>
      </c>
      <c r="D37" s="10">
        <v>53263</v>
      </c>
      <c r="E37" s="10">
        <v>5922</v>
      </c>
      <c r="F37" s="13" t="s">
        <v>11</v>
      </c>
      <c r="G37" s="10">
        <v>7098</v>
      </c>
      <c r="H37" s="108" t="s">
        <v>11</v>
      </c>
      <c r="I37" s="116" t="s">
        <v>69</v>
      </c>
    </row>
    <row r="38" spans="1:9" ht="18" x14ac:dyDescent="0.25">
      <c r="A38" s="78" t="s">
        <v>13</v>
      </c>
      <c r="B38" s="97">
        <v>2023</v>
      </c>
      <c r="C38" s="97">
        <v>1336</v>
      </c>
      <c r="D38" s="97">
        <v>41835</v>
      </c>
      <c r="E38" s="97">
        <v>5034</v>
      </c>
      <c r="F38" s="104" t="s">
        <v>11</v>
      </c>
      <c r="G38" s="97">
        <v>7098</v>
      </c>
      <c r="H38" s="109" t="s">
        <v>11</v>
      </c>
      <c r="I38" s="117" t="s">
        <v>14</v>
      </c>
    </row>
    <row r="39" spans="1:9" ht="18" x14ac:dyDescent="0.25">
      <c r="A39" s="78" t="s">
        <v>15</v>
      </c>
      <c r="B39" s="97">
        <v>4842</v>
      </c>
      <c r="C39" s="97">
        <v>807</v>
      </c>
      <c r="D39" s="97">
        <v>11428</v>
      </c>
      <c r="E39" s="97">
        <v>888</v>
      </c>
      <c r="F39" s="104" t="s">
        <v>11</v>
      </c>
      <c r="G39" s="99" t="s">
        <v>170</v>
      </c>
      <c r="H39" s="109" t="s">
        <v>11</v>
      </c>
      <c r="I39" s="118" t="s">
        <v>16</v>
      </c>
    </row>
    <row r="40" spans="1:9" ht="18.75" thickBot="1" x14ac:dyDescent="0.3">
      <c r="A40" s="87" t="s">
        <v>9</v>
      </c>
      <c r="B40" s="101">
        <v>5725</v>
      </c>
      <c r="C40" s="101">
        <v>450</v>
      </c>
      <c r="D40" s="101">
        <v>17428</v>
      </c>
      <c r="E40" s="101">
        <v>666</v>
      </c>
      <c r="F40" s="115" t="s">
        <v>11</v>
      </c>
      <c r="G40" s="101">
        <v>1311</v>
      </c>
      <c r="H40" s="110" t="s">
        <v>11</v>
      </c>
      <c r="I40" s="120" t="s">
        <v>10</v>
      </c>
    </row>
    <row r="41" spans="1:9" ht="15.75" thickTop="1" x14ac:dyDescent="0.25"/>
  </sheetData>
  <pageMargins left="0.7" right="0.7" top="0.75" bottom="0.75" header="0.3" footer="0.3"/>
  <pageSetup paperSize="9" scale="88" orientation="portrait" horizontalDpi="300" verticalDpi="300" r:id="rId1"/>
  <colBreaks count="1" manualBreakCount="1">
    <brk id="9" max="1048575" man="1"/>
  </colBreaks>
  <ignoredErrors>
    <ignoredError sqref="B7:G7 B12:G12 B17:G17 B22:G22 B27:G2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16" zoomScaleNormal="100" zoomScaleSheetLayoutView="100" workbookViewId="0">
      <selection activeCell="C41" sqref="C41"/>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221</v>
      </c>
      <c r="B1" s="62"/>
      <c r="C1" s="62"/>
      <c r="D1" s="62"/>
      <c r="E1" s="62"/>
      <c r="F1" s="62"/>
      <c r="G1" s="62"/>
      <c r="H1" s="62"/>
      <c r="I1" s="62"/>
    </row>
    <row r="2" spans="1:9" x14ac:dyDescent="0.25">
      <c r="A2" s="242" t="s">
        <v>222</v>
      </c>
      <c r="B2" s="61"/>
      <c r="C2" s="61"/>
      <c r="D2" s="61"/>
      <c r="E2" s="61"/>
      <c r="F2" s="61"/>
      <c r="G2" s="61"/>
      <c r="H2" s="61"/>
      <c r="I2" s="61"/>
    </row>
    <row r="3" spans="1:9" ht="18.75" x14ac:dyDescent="0.45">
      <c r="A3" s="6" t="s">
        <v>62</v>
      </c>
      <c r="B3" s="5"/>
      <c r="C3" s="5"/>
      <c r="D3" s="5"/>
      <c r="E3" s="5"/>
      <c r="F3" s="5"/>
      <c r="G3" s="5"/>
      <c r="H3" s="5"/>
      <c r="I3" s="11" t="s">
        <v>63</v>
      </c>
    </row>
    <row r="4" spans="1:9" ht="54" customHeight="1" x14ac:dyDescent="0.45">
      <c r="A4" s="76"/>
      <c r="B4" s="83" t="s">
        <v>183</v>
      </c>
      <c r="C4" s="84" t="s">
        <v>55</v>
      </c>
      <c r="D4" s="84" t="s">
        <v>56</v>
      </c>
      <c r="E4" s="84" t="s">
        <v>184</v>
      </c>
      <c r="F4" s="84" t="s">
        <v>185</v>
      </c>
      <c r="G4" s="85" t="s">
        <v>186</v>
      </c>
      <c r="H4" s="86" t="s">
        <v>54</v>
      </c>
      <c r="I4" s="76"/>
    </row>
    <row r="5" spans="1:9" ht="18.95" customHeight="1" thickBot="1" x14ac:dyDescent="0.5">
      <c r="A5" s="81" t="s">
        <v>182</v>
      </c>
      <c r="B5" s="89" t="s">
        <v>1</v>
      </c>
      <c r="C5" s="90" t="s">
        <v>2</v>
      </c>
      <c r="D5" s="90" t="s">
        <v>3</v>
      </c>
      <c r="E5" s="90" t="s">
        <v>4</v>
      </c>
      <c r="F5" s="90" t="s">
        <v>5</v>
      </c>
      <c r="G5" s="91" t="s">
        <v>6</v>
      </c>
      <c r="H5" s="92" t="s">
        <v>168</v>
      </c>
      <c r="I5" s="189" t="s">
        <v>181</v>
      </c>
    </row>
    <row r="6" spans="1:9" x14ac:dyDescent="0.25">
      <c r="A6" s="93">
        <v>2010</v>
      </c>
      <c r="B6" s="127">
        <v>10.683597791403026</v>
      </c>
      <c r="C6" s="127">
        <v>17.337610486568234</v>
      </c>
      <c r="D6" s="127">
        <v>21.196089426157613</v>
      </c>
      <c r="E6" s="127">
        <v>21.510889391987462</v>
      </c>
      <c r="F6" s="127">
        <v>12.203384296407553</v>
      </c>
      <c r="G6" s="127">
        <v>25.074422112128861</v>
      </c>
      <c r="H6" s="128">
        <v>19.058158994787274</v>
      </c>
      <c r="I6" s="94">
        <v>2010</v>
      </c>
    </row>
    <row r="7" spans="1:9" ht="15" customHeight="1" x14ac:dyDescent="0.25">
      <c r="A7" s="88" t="s">
        <v>8</v>
      </c>
      <c r="B7" s="12">
        <v>7.7358976872170739</v>
      </c>
      <c r="C7" s="12">
        <v>0.62684646670276534</v>
      </c>
      <c r="D7" s="12">
        <v>16.522272576984058</v>
      </c>
      <c r="E7" s="12">
        <v>20.504932613515372</v>
      </c>
      <c r="F7" s="12">
        <v>9.7195612145778263</v>
      </c>
      <c r="G7" s="12">
        <v>21.607299435305606</v>
      </c>
      <c r="H7" s="129">
        <v>15.136868183258478</v>
      </c>
      <c r="I7" s="116" t="s">
        <v>69</v>
      </c>
    </row>
    <row r="8" spans="1:9" ht="18" x14ac:dyDescent="0.25">
      <c r="A8" s="78" t="s">
        <v>13</v>
      </c>
      <c r="B8" s="130">
        <v>2.5750023898635903</v>
      </c>
      <c r="C8" s="130">
        <v>4.9324332363792918</v>
      </c>
      <c r="D8" s="130">
        <v>12.533282757751044</v>
      </c>
      <c r="E8" s="130">
        <v>17.440189740034086</v>
      </c>
      <c r="F8" s="130">
        <v>9.7195612145778263</v>
      </c>
      <c r="G8" s="130">
        <v>21.607299435305606</v>
      </c>
      <c r="H8" s="134">
        <v>11.436835066777986</v>
      </c>
      <c r="I8" s="117" t="s">
        <v>14</v>
      </c>
    </row>
    <row r="9" spans="1:9" ht="18" x14ac:dyDescent="0.25">
      <c r="A9" s="78" t="s">
        <v>15</v>
      </c>
      <c r="B9" s="130">
        <v>5.1608952973534832</v>
      </c>
      <c r="C9" s="130">
        <v>2.0465302857329433</v>
      </c>
      <c r="D9" s="130">
        <v>3.9889898192330135</v>
      </c>
      <c r="E9" s="130">
        <v>3.0647428734812845</v>
      </c>
      <c r="F9" s="281" t="s">
        <v>170</v>
      </c>
      <c r="G9" s="281" t="s">
        <v>170</v>
      </c>
      <c r="H9" s="134">
        <v>3.7000331164804932</v>
      </c>
      <c r="I9" s="118" t="s">
        <v>16</v>
      </c>
    </row>
    <row r="10" spans="1:9" ht="18.75" thickBot="1" x14ac:dyDescent="0.3">
      <c r="A10" s="77" t="s">
        <v>9</v>
      </c>
      <c r="B10" s="130">
        <v>2.9477001041859521</v>
      </c>
      <c r="C10" s="130">
        <v>1.4011675714595462</v>
      </c>
      <c r="D10" s="130">
        <v>4.6738168491735568</v>
      </c>
      <c r="E10" s="130">
        <v>1.0059567784720922</v>
      </c>
      <c r="F10" s="133">
        <v>2.4838230818297262</v>
      </c>
      <c r="G10" s="130">
        <v>3.4671226768232564</v>
      </c>
      <c r="H10" s="134">
        <v>3.9212908115287934</v>
      </c>
      <c r="I10" s="119" t="s">
        <v>10</v>
      </c>
    </row>
    <row r="11" spans="1:9" x14ac:dyDescent="0.25">
      <c r="A11" s="93">
        <v>2011</v>
      </c>
      <c r="B11" s="127">
        <v>11.001842917593875</v>
      </c>
      <c r="C11" s="127">
        <v>20.802999112985557</v>
      </c>
      <c r="D11" s="127">
        <v>20.835549701798826</v>
      </c>
      <c r="E11" s="127">
        <v>18.523362682221759</v>
      </c>
      <c r="F11" s="127">
        <v>12.714136238058495</v>
      </c>
      <c r="G11" s="127">
        <v>25.654330644630402</v>
      </c>
      <c r="H11" s="128">
        <v>18.910953233903914</v>
      </c>
      <c r="I11" s="94">
        <v>2011</v>
      </c>
    </row>
    <row r="12" spans="1:9" ht="18" x14ac:dyDescent="0.25">
      <c r="A12" s="88" t="s">
        <v>8</v>
      </c>
      <c r="B12" s="12">
        <v>7.8230218282274961</v>
      </c>
      <c r="C12" s="12">
        <v>17.104316245753207</v>
      </c>
      <c r="D12" s="12">
        <v>16.115106401837657</v>
      </c>
      <c r="E12" s="12">
        <v>17.430896993230963</v>
      </c>
      <c r="F12" s="12">
        <v>11.115490873581779</v>
      </c>
      <c r="G12" s="12">
        <v>21.63031173722737</v>
      </c>
      <c r="H12" s="129">
        <v>14.922280879811385</v>
      </c>
      <c r="I12" s="116" t="s">
        <v>69</v>
      </c>
    </row>
    <row r="13" spans="1:9" ht="18" x14ac:dyDescent="0.25">
      <c r="A13" s="78" t="s">
        <v>13</v>
      </c>
      <c r="B13" s="130">
        <v>2.5604816996951865</v>
      </c>
      <c r="C13" s="130">
        <v>11.539555823333501</v>
      </c>
      <c r="D13" s="130">
        <v>12.228851833633803</v>
      </c>
      <c r="E13" s="130">
        <v>14.675455755443059</v>
      </c>
      <c r="F13" s="130">
        <v>11.115490873581779</v>
      </c>
      <c r="G13" s="130">
        <v>21.63031173722737</v>
      </c>
      <c r="H13" s="134">
        <v>11.235419742693372</v>
      </c>
      <c r="I13" s="117" t="s">
        <v>14</v>
      </c>
    </row>
    <row r="14" spans="1:9" ht="18" x14ac:dyDescent="0.25">
      <c r="A14" s="78" t="s">
        <v>15</v>
      </c>
      <c r="B14" s="130">
        <v>5.2625401285323097</v>
      </c>
      <c r="C14" s="130">
        <v>5.5647604224197087</v>
      </c>
      <c r="D14" s="130">
        <v>3.8862545682038565</v>
      </c>
      <c r="E14" s="130">
        <v>2.7554412377879025</v>
      </c>
      <c r="F14" s="281" t="s">
        <v>170</v>
      </c>
      <c r="G14" s="281" t="s">
        <v>170</v>
      </c>
      <c r="H14" s="134">
        <v>3.6868611371180156</v>
      </c>
      <c r="I14" s="118" t="s">
        <v>16</v>
      </c>
    </row>
    <row r="15" spans="1:9" ht="18.75" thickBot="1" x14ac:dyDescent="0.3">
      <c r="A15" s="77" t="s">
        <v>9</v>
      </c>
      <c r="B15" s="130">
        <v>3.178821089366378</v>
      </c>
      <c r="C15" s="130">
        <v>3.6986828672323475</v>
      </c>
      <c r="D15" s="130">
        <v>4.7204432999611692</v>
      </c>
      <c r="E15" s="130">
        <v>1.0924656889907984</v>
      </c>
      <c r="F15" s="133">
        <v>1.5986453644767149</v>
      </c>
      <c r="G15" s="130">
        <v>4.0240189074030335</v>
      </c>
      <c r="H15" s="134">
        <v>3.9886723540925249</v>
      </c>
      <c r="I15" s="119" t="s">
        <v>10</v>
      </c>
    </row>
    <row r="16" spans="1:9" x14ac:dyDescent="0.25">
      <c r="A16" s="93">
        <v>2012</v>
      </c>
      <c r="B16" s="127">
        <v>11.658904147714139</v>
      </c>
      <c r="C16" s="127">
        <v>20.273556532700724</v>
      </c>
      <c r="D16" s="127">
        <v>21.123615337428092</v>
      </c>
      <c r="E16" s="127">
        <v>17.449622564277515</v>
      </c>
      <c r="F16" s="127">
        <v>13.650476866479023</v>
      </c>
      <c r="G16" s="127">
        <v>24.366431477366358</v>
      </c>
      <c r="H16" s="128">
        <v>19.092397008717651</v>
      </c>
      <c r="I16" s="94">
        <v>2012</v>
      </c>
    </row>
    <row r="17" spans="1:9" ht="18" x14ac:dyDescent="0.25">
      <c r="A17" s="88" t="s">
        <v>8</v>
      </c>
      <c r="B17" s="12">
        <v>7.688705444169762</v>
      </c>
      <c r="C17" s="12">
        <v>16.534818241072522</v>
      </c>
      <c r="D17" s="12">
        <v>16.221327978252049</v>
      </c>
      <c r="E17" s="12">
        <v>16.213078605277779</v>
      </c>
      <c r="F17" s="12">
        <v>12.128301388562297</v>
      </c>
      <c r="G17" s="12">
        <v>20.541966466478872</v>
      </c>
      <c r="H17" s="129">
        <v>14.871938877828281</v>
      </c>
      <c r="I17" s="116" t="s">
        <v>69</v>
      </c>
    </row>
    <row r="18" spans="1:9" ht="18" x14ac:dyDescent="0.25">
      <c r="A18" s="78" t="s">
        <v>13</v>
      </c>
      <c r="B18" s="130">
        <v>2.5907331375460276</v>
      </c>
      <c r="C18" s="130">
        <v>10.918439258737234</v>
      </c>
      <c r="D18" s="130">
        <v>12.399516519912405</v>
      </c>
      <c r="E18" s="130">
        <v>13.254205560528412</v>
      </c>
      <c r="F18" s="130">
        <v>12.128301388562297</v>
      </c>
      <c r="G18" s="130">
        <v>20.541966466478872</v>
      </c>
      <c r="H18" s="134">
        <v>11.260500818354796</v>
      </c>
      <c r="I18" s="117" t="s">
        <v>14</v>
      </c>
    </row>
    <row r="19" spans="1:9" ht="18" x14ac:dyDescent="0.25">
      <c r="A19" s="78" t="s">
        <v>15</v>
      </c>
      <c r="B19" s="130">
        <v>5.0979723066237339</v>
      </c>
      <c r="C19" s="130">
        <v>5.6163789823352879</v>
      </c>
      <c r="D19" s="130">
        <v>3.8218114583396421</v>
      </c>
      <c r="E19" s="130">
        <v>2.958873044749367</v>
      </c>
      <c r="F19" s="281" t="s">
        <v>170</v>
      </c>
      <c r="G19" s="281" t="s">
        <v>170</v>
      </c>
      <c r="H19" s="134">
        <v>3.6114380594734854</v>
      </c>
      <c r="I19" s="118" t="s">
        <v>16</v>
      </c>
    </row>
    <row r="20" spans="1:9" ht="18.75" thickBot="1" x14ac:dyDescent="0.3">
      <c r="A20" s="77" t="s">
        <v>9</v>
      </c>
      <c r="B20" s="130">
        <v>3.9701987035443795</v>
      </c>
      <c r="C20" s="130">
        <v>3.7387382916282044</v>
      </c>
      <c r="D20" s="130">
        <v>4.9022873591760421</v>
      </c>
      <c r="E20" s="130">
        <v>1.2365439589997353</v>
      </c>
      <c r="F20" s="133">
        <v>1.5221754779167254</v>
      </c>
      <c r="G20" s="130">
        <v>3.8244650108874874</v>
      </c>
      <c r="H20" s="134">
        <v>4.2204581308893703</v>
      </c>
      <c r="I20" s="119" t="s">
        <v>10</v>
      </c>
    </row>
    <row r="21" spans="1:9" x14ac:dyDescent="0.25">
      <c r="A21" s="93">
        <v>2013</v>
      </c>
      <c r="B21" s="127">
        <v>11.810161336968346</v>
      </c>
      <c r="C21" s="127">
        <v>20.284218447148117</v>
      </c>
      <c r="D21" s="127">
        <v>21.350679481562704</v>
      </c>
      <c r="E21" s="127">
        <v>16.318194150974033</v>
      </c>
      <c r="F21" s="127">
        <v>11.987822528322603</v>
      </c>
      <c r="G21" s="127">
        <v>23.540234311899841</v>
      </c>
      <c r="H21" s="128">
        <v>19.371065052363061</v>
      </c>
      <c r="I21" s="94">
        <v>2013</v>
      </c>
    </row>
    <row r="22" spans="1:9" ht="18" x14ac:dyDescent="0.25">
      <c r="A22" s="88" t="s">
        <v>8</v>
      </c>
      <c r="B22" s="12">
        <v>7.3813508356052164</v>
      </c>
      <c r="C22" s="12">
        <v>16.653486978441435</v>
      </c>
      <c r="D22" s="12">
        <v>16.628012412264745</v>
      </c>
      <c r="E22" s="12">
        <v>15.073124497108584</v>
      </c>
      <c r="F22" s="12">
        <v>10.570444677346909</v>
      </c>
      <c r="G22" s="12">
        <v>19.859988242933365</v>
      </c>
      <c r="H22" s="129">
        <v>15.14646056180549</v>
      </c>
      <c r="I22" s="116" t="s">
        <v>69</v>
      </c>
    </row>
    <row r="23" spans="1:9" ht="18" x14ac:dyDescent="0.25">
      <c r="A23" s="78" t="s">
        <v>13</v>
      </c>
      <c r="B23" s="130">
        <v>2.5955733676021624</v>
      </c>
      <c r="C23" s="130">
        <v>10.57300922205793</v>
      </c>
      <c r="D23" s="130">
        <v>12.861099628968661</v>
      </c>
      <c r="E23" s="130">
        <v>12.881283127282952</v>
      </c>
      <c r="F23" s="130">
        <v>10.570444677346909</v>
      </c>
      <c r="G23" s="130">
        <v>19.859988242933365</v>
      </c>
      <c r="H23" s="134">
        <v>11.640893750205857</v>
      </c>
      <c r="I23" s="117" t="s">
        <v>14</v>
      </c>
    </row>
    <row r="24" spans="1:9" ht="18" x14ac:dyDescent="0.25">
      <c r="A24" s="78" t="s">
        <v>15</v>
      </c>
      <c r="B24" s="130">
        <v>4.7857774680030536</v>
      </c>
      <c r="C24" s="130">
        <v>6.0804777563835044</v>
      </c>
      <c r="D24" s="130">
        <v>3.7669127832960818</v>
      </c>
      <c r="E24" s="130">
        <v>2.1918413698256334</v>
      </c>
      <c r="F24" s="281" t="s">
        <v>170</v>
      </c>
      <c r="G24" s="281" t="s">
        <v>170</v>
      </c>
      <c r="H24" s="134">
        <v>3.5055668115996346</v>
      </c>
      <c r="I24" s="118" t="s">
        <v>16</v>
      </c>
    </row>
    <row r="25" spans="1:9" ht="16.5" customHeight="1" thickBot="1" x14ac:dyDescent="0.3">
      <c r="A25" s="77" t="s">
        <v>9</v>
      </c>
      <c r="B25" s="130">
        <v>4.42881050136313</v>
      </c>
      <c r="C25" s="130">
        <v>3.6307314687066858</v>
      </c>
      <c r="D25" s="130">
        <v>4.7226670692979607</v>
      </c>
      <c r="E25" s="130">
        <v>1.2450696538654484</v>
      </c>
      <c r="F25" s="133">
        <v>1.4173778509756949</v>
      </c>
      <c r="G25" s="130">
        <v>3.6802460689664773</v>
      </c>
      <c r="H25" s="134">
        <v>4.2246044905575717</v>
      </c>
      <c r="I25" s="119" t="s">
        <v>10</v>
      </c>
    </row>
    <row r="26" spans="1:9" x14ac:dyDescent="0.25">
      <c r="A26" s="93">
        <v>2014</v>
      </c>
      <c r="B26" s="127">
        <v>12.844760511467111</v>
      </c>
      <c r="C26" s="127">
        <v>19.5045954470006</v>
      </c>
      <c r="D26" s="127">
        <v>22.440754207620788</v>
      </c>
      <c r="E26" s="127">
        <v>16.196276734688357</v>
      </c>
      <c r="F26" s="127">
        <v>10.761761228781056</v>
      </c>
      <c r="G26" s="127">
        <v>21.84521747670485</v>
      </c>
      <c r="H26" s="128">
        <v>19.708441115019827</v>
      </c>
      <c r="I26" s="94">
        <v>2014</v>
      </c>
    </row>
    <row r="27" spans="1:9" ht="18" x14ac:dyDescent="0.25">
      <c r="A27" s="88" t="s">
        <v>8</v>
      </c>
      <c r="B27" s="12">
        <v>7.942817522116826</v>
      </c>
      <c r="C27" s="12">
        <v>16.028152342757512</v>
      </c>
      <c r="D27" s="12">
        <v>17.270902380887556</v>
      </c>
      <c r="E27" s="12">
        <v>14.901476197834503</v>
      </c>
      <c r="F27" s="12">
        <v>9.1779548592623339</v>
      </c>
      <c r="G27" s="12">
        <v>18.479514468143275</v>
      </c>
      <c r="H27" s="129">
        <v>15.23373561689268</v>
      </c>
      <c r="I27" s="116" t="s">
        <v>69</v>
      </c>
    </row>
    <row r="28" spans="1:9" ht="18" x14ac:dyDescent="0.25">
      <c r="A28" s="78" t="s">
        <v>13</v>
      </c>
      <c r="B28" s="130">
        <v>2.5205498017320762</v>
      </c>
      <c r="C28" s="130">
        <v>10.079402873352493</v>
      </c>
      <c r="D28" s="130">
        <v>13.300033745122841</v>
      </c>
      <c r="E28" s="130">
        <v>12.61240909786463</v>
      </c>
      <c r="F28" s="130">
        <v>9.1779548592623339</v>
      </c>
      <c r="G28" s="130">
        <v>18.479514468143275</v>
      </c>
      <c r="H28" s="134">
        <v>11.581401921281168</v>
      </c>
      <c r="I28" s="117" t="s">
        <v>14</v>
      </c>
    </row>
    <row r="29" spans="1:9" ht="18" x14ac:dyDescent="0.25">
      <c r="A29" s="78" t="s">
        <v>15</v>
      </c>
      <c r="B29" s="130">
        <v>5.4222677203847498</v>
      </c>
      <c r="C29" s="130">
        <v>5.9487494694050183</v>
      </c>
      <c r="D29" s="130">
        <v>3.9708686357647149</v>
      </c>
      <c r="E29" s="130">
        <v>2.2890670999698712</v>
      </c>
      <c r="F29" s="281" t="s">
        <v>170</v>
      </c>
      <c r="G29" s="281" t="s">
        <v>170</v>
      </c>
      <c r="H29" s="134">
        <v>3.6523336956115133</v>
      </c>
      <c r="I29" s="118" t="s">
        <v>16</v>
      </c>
    </row>
    <row r="30" spans="1:9" ht="18.75" thickBot="1" x14ac:dyDescent="0.3">
      <c r="A30" s="77" t="s">
        <v>9</v>
      </c>
      <c r="B30" s="130">
        <v>4.9019429893502844</v>
      </c>
      <c r="C30" s="130">
        <v>3.4764431042430863</v>
      </c>
      <c r="D30" s="130">
        <v>5.1698518267332325</v>
      </c>
      <c r="E30" s="130">
        <v>1.2948005368538549</v>
      </c>
      <c r="F30" s="133">
        <v>1.5838063695187214</v>
      </c>
      <c r="G30" s="130">
        <v>3.3657030085615731</v>
      </c>
      <c r="H30" s="134">
        <v>4.4747054981271486</v>
      </c>
      <c r="I30" s="119" t="s">
        <v>10</v>
      </c>
    </row>
    <row r="31" spans="1:9" x14ac:dyDescent="0.25">
      <c r="A31" s="93">
        <v>2015</v>
      </c>
      <c r="B31" s="127">
        <v>15.045855129494305</v>
      </c>
      <c r="C31" s="127">
        <v>18.929857361992291</v>
      </c>
      <c r="D31" s="127">
        <v>22.340428545784068</v>
      </c>
      <c r="E31" s="127">
        <v>15.551433939345561</v>
      </c>
      <c r="F31" s="135" t="s">
        <v>11</v>
      </c>
      <c r="G31" s="127">
        <v>21.002102476661602</v>
      </c>
      <c r="H31" s="107" t="s">
        <v>11</v>
      </c>
      <c r="I31" s="94">
        <v>2015</v>
      </c>
    </row>
    <row r="32" spans="1:9" ht="18" x14ac:dyDescent="0.25">
      <c r="A32" s="88" t="s">
        <v>8</v>
      </c>
      <c r="B32" s="12">
        <v>8.4970238635442339</v>
      </c>
      <c r="C32" s="12">
        <v>15.572982116612009</v>
      </c>
      <c r="D32" s="12">
        <v>16.980837595122438</v>
      </c>
      <c r="E32" s="12">
        <v>14.152093408625227</v>
      </c>
      <c r="F32" s="179" t="s">
        <v>11</v>
      </c>
      <c r="G32" s="12">
        <v>17.693138129619236</v>
      </c>
      <c r="H32" s="108" t="s">
        <v>11</v>
      </c>
      <c r="I32" s="116" t="s">
        <v>69</v>
      </c>
    </row>
    <row r="33" spans="1:9" ht="18" x14ac:dyDescent="0.25">
      <c r="A33" s="78" t="s">
        <v>13</v>
      </c>
      <c r="B33" s="130">
        <v>2.4999788239935041</v>
      </c>
      <c r="C33" s="130">
        <v>9.7057479920777734</v>
      </c>
      <c r="D33" s="130">
        <v>13.294992040453709</v>
      </c>
      <c r="E33" s="130">
        <v>12.017017134948842</v>
      </c>
      <c r="F33" s="178" t="s">
        <v>11</v>
      </c>
      <c r="G33" s="130">
        <v>17.693138129619236</v>
      </c>
      <c r="H33" s="109" t="s">
        <v>11</v>
      </c>
      <c r="I33" s="117" t="s">
        <v>14</v>
      </c>
    </row>
    <row r="34" spans="1:9" ht="18" x14ac:dyDescent="0.25">
      <c r="A34" s="78" t="s">
        <v>15</v>
      </c>
      <c r="B34" s="130">
        <v>5.9970450395507298</v>
      </c>
      <c r="C34" s="130">
        <v>5.8672341245342334</v>
      </c>
      <c r="D34" s="130">
        <v>3.6858455546687288</v>
      </c>
      <c r="E34" s="130">
        <v>2.1350762736763849</v>
      </c>
      <c r="F34" s="178" t="s">
        <v>11</v>
      </c>
      <c r="G34" s="281" t="s">
        <v>170</v>
      </c>
      <c r="H34" s="109" t="s">
        <v>11</v>
      </c>
      <c r="I34" s="118" t="s">
        <v>16</v>
      </c>
    </row>
    <row r="35" spans="1:9" ht="18.75" thickBot="1" x14ac:dyDescent="0.3">
      <c r="A35" s="77" t="s">
        <v>9</v>
      </c>
      <c r="B35" s="130">
        <v>6.5488312659500707</v>
      </c>
      <c r="C35" s="130">
        <v>3.3568752453802828</v>
      </c>
      <c r="D35" s="130">
        <v>5.3595909506616302</v>
      </c>
      <c r="E35" s="130">
        <v>1.3993405307203335</v>
      </c>
      <c r="F35" s="178" t="s">
        <v>11</v>
      </c>
      <c r="G35" s="130">
        <v>3.3089643470423677</v>
      </c>
      <c r="H35" s="109" t="s">
        <v>11</v>
      </c>
      <c r="I35" s="119" t="s">
        <v>10</v>
      </c>
    </row>
    <row r="36" spans="1:9" x14ac:dyDescent="0.25">
      <c r="A36" s="93">
        <v>2016</v>
      </c>
      <c r="B36" s="127">
        <v>13.803058314796779</v>
      </c>
      <c r="C36" s="127">
        <v>18.212774087148791</v>
      </c>
      <c r="D36" s="127">
        <v>22.238559840038153</v>
      </c>
      <c r="E36" s="127">
        <v>14.925065433090829</v>
      </c>
      <c r="F36" s="135" t="s">
        <v>11</v>
      </c>
      <c r="G36" s="127">
        <v>20.34887589944379</v>
      </c>
      <c r="H36" s="107" t="s">
        <v>11</v>
      </c>
      <c r="I36" s="94">
        <v>2016</v>
      </c>
    </row>
    <row r="37" spans="1:9" ht="18" x14ac:dyDescent="0.25">
      <c r="A37" s="88" t="s">
        <v>8</v>
      </c>
      <c r="B37" s="12">
        <v>7.5264491923018175</v>
      </c>
      <c r="C37" s="12">
        <v>15.052053555248692</v>
      </c>
      <c r="D37" s="12">
        <v>16.755915360653436</v>
      </c>
      <c r="E37" s="12">
        <v>13.416247342860334</v>
      </c>
      <c r="F37" s="179" t="s">
        <v>11</v>
      </c>
      <c r="G37" s="12">
        <v>17.176396852687834</v>
      </c>
      <c r="H37" s="108" t="s">
        <v>11</v>
      </c>
      <c r="I37" s="116" t="s">
        <v>69</v>
      </c>
    </row>
    <row r="38" spans="1:9" ht="18" x14ac:dyDescent="0.25">
      <c r="A38" s="78" t="s">
        <v>13</v>
      </c>
      <c r="B38" s="130">
        <v>2.2179179484379574</v>
      </c>
      <c r="C38" s="130">
        <v>9.383828068041181</v>
      </c>
      <c r="D38" s="130">
        <v>13.160800539078471</v>
      </c>
      <c r="E38" s="130">
        <v>11.404489889219676</v>
      </c>
      <c r="F38" s="178" t="s">
        <v>11</v>
      </c>
      <c r="G38" s="130">
        <v>17.176396852687834</v>
      </c>
      <c r="H38" s="109" t="s">
        <v>11</v>
      </c>
      <c r="I38" s="117" t="s">
        <v>14</v>
      </c>
    </row>
    <row r="39" spans="1:9" ht="18" x14ac:dyDescent="0.25">
      <c r="A39" s="78" t="s">
        <v>15</v>
      </c>
      <c r="B39" s="130">
        <v>5.3085312438638601</v>
      </c>
      <c r="C39" s="130">
        <v>5.6682254872075104</v>
      </c>
      <c r="D39" s="130">
        <v>3.5951148215749673</v>
      </c>
      <c r="E39" s="130">
        <v>2.0117574536406582</v>
      </c>
      <c r="F39" s="178" t="s">
        <v>11</v>
      </c>
      <c r="G39" s="281" t="s">
        <v>170</v>
      </c>
      <c r="H39" s="109" t="s">
        <v>11</v>
      </c>
      <c r="I39" s="118" t="s">
        <v>16</v>
      </c>
    </row>
    <row r="40" spans="1:9" ht="18.75" thickBot="1" x14ac:dyDescent="0.3">
      <c r="A40" s="87" t="s">
        <v>9</v>
      </c>
      <c r="B40" s="140">
        <v>6.2766091224949614</v>
      </c>
      <c r="C40" s="140">
        <v>3.1607205319000991</v>
      </c>
      <c r="D40" s="140">
        <v>5.4826444793847164</v>
      </c>
      <c r="E40" s="140">
        <v>1.5088180902304935</v>
      </c>
      <c r="F40" s="180" t="s">
        <v>11</v>
      </c>
      <c r="G40" s="140">
        <v>3.1724790467559529</v>
      </c>
      <c r="H40" s="110" t="s">
        <v>11</v>
      </c>
      <c r="I40" s="120" t="s">
        <v>10</v>
      </c>
    </row>
    <row r="41" spans="1:9" ht="15.75" thickTop="1" x14ac:dyDescent="0.25"/>
  </sheetData>
  <pageMargins left="0.7" right="0.7" top="0.75" bottom="0.75" header="0.3" footer="0.3"/>
  <pageSetup paperSize="9" scale="88"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view="pageBreakPreview" zoomScaleNormal="100" zoomScaleSheetLayoutView="100" workbookViewId="0">
      <selection activeCell="A7" sqref="A7"/>
    </sheetView>
  </sheetViews>
  <sheetFormatPr defaultRowHeight="15" x14ac:dyDescent="0.25"/>
  <cols>
    <col min="1" max="1" width="79.28515625" customWidth="1"/>
  </cols>
  <sheetData>
    <row r="1" spans="1:1" ht="51.75" x14ac:dyDescent="1.05">
      <c r="A1" s="51" t="s">
        <v>130</v>
      </c>
    </row>
    <row r="2" spans="1:1" ht="46.5" x14ac:dyDescent="0.25">
      <c r="A2" s="52" t="s">
        <v>131</v>
      </c>
    </row>
  </sheetData>
  <printOptions horizontalCentered="1" verticalCentered="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25" zoomScaleNormal="100" zoomScaleSheetLayoutView="100" workbookViewId="0">
      <selection activeCell="K7" sqref="K7"/>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220</v>
      </c>
      <c r="B1" s="62"/>
      <c r="C1" s="62"/>
      <c r="D1" s="62"/>
      <c r="E1" s="62"/>
      <c r="F1" s="62"/>
      <c r="G1" s="62"/>
      <c r="H1" s="62"/>
      <c r="I1" s="62"/>
    </row>
    <row r="2" spans="1:9" x14ac:dyDescent="0.25">
      <c r="A2" s="61" t="s">
        <v>73</v>
      </c>
      <c r="B2" s="61"/>
      <c r="C2" s="61"/>
      <c r="D2" s="61"/>
      <c r="E2" s="61"/>
      <c r="F2" s="61"/>
      <c r="G2" s="61"/>
      <c r="H2" s="61"/>
      <c r="I2" s="61"/>
    </row>
    <row r="3" spans="1:9" ht="16.5" x14ac:dyDescent="0.35">
      <c r="A3" s="248" t="s">
        <v>57</v>
      </c>
      <c r="B3" s="59"/>
      <c r="C3" s="59"/>
      <c r="D3" s="59"/>
      <c r="E3" s="59"/>
      <c r="F3" s="59"/>
      <c r="G3" s="59"/>
      <c r="H3" s="59"/>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21" customHeight="1" x14ac:dyDescent="0.25">
      <c r="A6" s="93">
        <v>2010</v>
      </c>
      <c r="B6" s="79">
        <f>SUM('CH 2.3'!B6,'CH 2.4'!B6,'CH2.5'!B6,'CH 2.6'!B6,'CH 2.7'!B6)</f>
        <v>50561</v>
      </c>
      <c r="C6" s="79">
        <f>'CH 2.3'!C6+'CH 2.4'!C6+'CH2.5'!C6+'CH 2.6'!C6+'CH 2.7'!C6</f>
        <v>10505</v>
      </c>
      <c r="D6" s="79">
        <f>'CH 2.3'!D6+'CH 2.4'!D6+'CH2.5'!D6+'CH 2.6'!D6+'CH 2.7'!D6</f>
        <v>279044</v>
      </c>
      <c r="E6" s="79">
        <f>'CH 2.3'!E6+'CH 2.4'!E6+'CH2.5'!E6+'CH 2.6'!E6+'CH 2.7'!E6</f>
        <v>22165</v>
      </c>
      <c r="F6" s="79">
        <f>'CH 2.3'!F6+'CH 2.4'!F6+'CH2.5'!F6+'CH 2.6'!F6+'CH 2.7'!F6</f>
        <v>24151</v>
      </c>
      <c r="G6" s="105" t="s">
        <v>11</v>
      </c>
      <c r="H6" s="107" t="s">
        <v>11</v>
      </c>
      <c r="I6" s="94">
        <v>2010</v>
      </c>
    </row>
    <row r="7" spans="1:9" ht="18.75" customHeight="1" x14ac:dyDescent="0.25">
      <c r="A7" s="88" t="s">
        <v>8</v>
      </c>
      <c r="B7" s="10">
        <f>SUM('CH 2.3'!B7,'CH 2.4'!B7,'CH2.5'!B7,'CH 2.6'!B7,'CH 2.7'!B7)</f>
        <v>25304</v>
      </c>
      <c r="C7" s="10">
        <f>'CH 2.3'!C7+'CH 2.4'!C7+'CH2.5'!C7+'CH 2.6'!C7+'CH 2.7'!C7</f>
        <v>7096</v>
      </c>
      <c r="D7" s="10">
        <f>'CH 2.3'!D7+'CH 2.4'!D7+'CH2.5'!D7+'CH 2.6'!D7+'CH 2.7'!D7</f>
        <v>208751</v>
      </c>
      <c r="E7" s="10">
        <f>'CH 2.3'!E7+'CH 2.4'!E7+'CH2.5'!E7+'CH 2.6'!E7+'CH 2.7'!E7</f>
        <v>17540</v>
      </c>
      <c r="F7" s="10">
        <f>'CH 2.3'!F7+'CH 2.4'!F7+'CH2.5'!F7+'CH 2.6'!F7+'CH 2.7'!F7</f>
        <v>15973</v>
      </c>
      <c r="G7" s="13" t="s">
        <v>11</v>
      </c>
      <c r="H7" s="108" t="s">
        <v>11</v>
      </c>
      <c r="I7" s="116" t="s">
        <v>69</v>
      </c>
    </row>
    <row r="8" spans="1:9" ht="18" x14ac:dyDescent="0.25">
      <c r="A8" s="78" t="s">
        <v>13</v>
      </c>
      <c r="B8" s="97">
        <f>SUM('CH 2.3'!B8,'CH 2.4'!B8,'CH2.5'!B8,'CH 2.6'!B8,'CH 2.7'!B8)</f>
        <v>7233</v>
      </c>
      <c r="C8" s="97">
        <f>'CH 2.3'!C8+'CH 2.4'!C8+'CH2.5'!C8+'CH 2.6'!C8+'CH 2.7'!C8</f>
        <v>5328</v>
      </c>
      <c r="D8" s="97">
        <f>'CH 2.3'!D8+'CH 2.4'!D8+'CH2.5'!D8+'CH 2.6'!D8+'CH 2.7'!D8</f>
        <v>149395</v>
      </c>
      <c r="E8" s="97">
        <f>'CH 2.3'!E8+'CH 2.4'!E8+'CH2.5'!E8+'CH 2.6'!E8+'CH 2.7'!E8</f>
        <v>15769</v>
      </c>
      <c r="F8" s="104" t="s">
        <v>11</v>
      </c>
      <c r="G8" s="104" t="s">
        <v>11</v>
      </c>
      <c r="H8" s="109" t="s">
        <v>11</v>
      </c>
      <c r="I8" s="117" t="s">
        <v>14</v>
      </c>
    </row>
    <row r="9" spans="1:9" ht="18" x14ac:dyDescent="0.25">
      <c r="A9" s="78" t="s">
        <v>15</v>
      </c>
      <c r="B9" s="97">
        <f>SUM('CH 2.3'!B9,'CH 2.4'!B9,'CH2.5'!B9,'CH 2.6'!B9,'CH 2.7'!B9)</f>
        <v>18071</v>
      </c>
      <c r="C9" s="97">
        <f>'CH 2.3'!C9+'CH 2.4'!C9+'CH2.5'!C9+'CH 2.6'!C9+'CH 2.7'!C9</f>
        <v>1768</v>
      </c>
      <c r="D9" s="97">
        <f>'CH 2.3'!D9+'CH 2.4'!D9+'CH2.5'!D9+'CH 2.6'!D9+'CH 2.7'!D9</f>
        <v>59356</v>
      </c>
      <c r="E9" s="97">
        <f>'CH 2.3'!E9+'CH 2.4'!E9+'CH2.5'!E9+'CH 2.6'!E9+'CH 2.7'!E9</f>
        <v>1771</v>
      </c>
      <c r="F9" s="104" t="s">
        <v>11</v>
      </c>
      <c r="G9" s="104" t="s">
        <v>11</v>
      </c>
      <c r="H9" s="109" t="s">
        <v>11</v>
      </c>
      <c r="I9" s="118" t="s">
        <v>16</v>
      </c>
    </row>
    <row r="10" spans="1:9" ht="18.75" thickBot="1" x14ac:dyDescent="0.3">
      <c r="A10" s="77" t="s">
        <v>9</v>
      </c>
      <c r="B10" s="97">
        <f>SUM('CH 2.3'!B10,'CH 2.4'!B10,'CH2.5'!B10,'CH 2.6'!B10,'CH 2.7'!B10)</f>
        <v>25257</v>
      </c>
      <c r="C10" s="97">
        <f>'CH 2.3'!C10+'CH 2.4'!C10+'CH2.5'!C10+'CH 2.6'!C10+'CH 2.7'!C10</f>
        <v>3409</v>
      </c>
      <c r="D10" s="97">
        <f>'CH 2.3'!D10+'CH 2.4'!D10+'CH2.5'!D10+'CH 2.6'!D10+'CH 2.7'!D10</f>
        <v>70293</v>
      </c>
      <c r="E10" s="97">
        <f>'CH 2.3'!E10+'CH 2.4'!E10+'CH2.5'!E10+'CH 2.6'!E10+'CH 2.7'!E10</f>
        <v>4625</v>
      </c>
      <c r="F10" s="100">
        <f>'CH 2.3'!F10+'CH 2.4'!F10+'CH2.5'!F10+'CH 2.6'!F10+'CH 2.7'!F10</f>
        <v>8178</v>
      </c>
      <c r="G10" s="104" t="s">
        <v>11</v>
      </c>
      <c r="H10" s="109" t="s">
        <v>11</v>
      </c>
      <c r="I10" s="119" t="s">
        <v>10</v>
      </c>
    </row>
    <row r="11" spans="1:9" ht="21" customHeight="1" x14ac:dyDescent="0.25">
      <c r="A11" s="93">
        <v>2011</v>
      </c>
      <c r="B11" s="79" t="s">
        <v>33</v>
      </c>
      <c r="C11" s="79">
        <f>'CH 2.3'!C11+'CH 2.4'!C11+'CH2.5'!C11+'CH 2.6'!C11+'CH 2.7'!C11</f>
        <v>11212</v>
      </c>
      <c r="D11" s="79">
        <f>'CH 2.3'!D11+'CH 2.4'!D11+'CH2.5'!D11+'CH 2.6'!D11+'CH 2.7'!D11</f>
        <v>293190</v>
      </c>
      <c r="E11" s="79">
        <f>'CH 2.3'!E11+'CH 2.4'!E11+'CH2.5'!E11+'CH 2.6'!E11+'CH 2.7'!E11</f>
        <v>24329</v>
      </c>
      <c r="F11" s="79">
        <f>'CH 2.3'!F11+'CH 2.4'!F11+'CH2.5'!F11+'CH 2.6'!F11+'CH 2.7'!F11</f>
        <v>20682</v>
      </c>
      <c r="G11" s="105" t="s">
        <v>11</v>
      </c>
      <c r="H11" s="107" t="s">
        <v>11</v>
      </c>
      <c r="I11" s="94">
        <v>2011</v>
      </c>
    </row>
    <row r="12" spans="1:9" ht="18" x14ac:dyDescent="0.25">
      <c r="A12" s="88" t="s">
        <v>8</v>
      </c>
      <c r="B12" s="10">
        <f>'CH 2.3'!B12+'CH 2.4'!B12+'CH2.5'!B12+'CH 2.6'!B12+'CH 2.7'!B12</f>
        <v>25003</v>
      </c>
      <c r="C12" s="10">
        <f>'CH 2.3'!C12+'CH 2.4'!C12+'CH2.5'!C12+'CH 2.6'!C12+'CH 2.7'!C12</f>
        <v>7223</v>
      </c>
      <c r="D12" s="10">
        <f>'CH 2.3'!D12+'CH 2.4'!D12+'CH2.5'!D12+'CH 2.6'!D12+'CH 2.7'!D12</f>
        <v>220914</v>
      </c>
      <c r="E12" s="10">
        <f>'CH 2.3'!E12+'CH 2.4'!E12+'CH2.5'!E12+'CH 2.6'!E12+'CH 2.7'!E12</f>
        <v>19093</v>
      </c>
      <c r="F12" s="10">
        <f>'CH 2.3'!F12+'CH 2.4'!F12+'CH2.5'!F12+'CH 2.6'!F12+'CH 2.7'!F12</f>
        <v>15019</v>
      </c>
      <c r="G12" s="13" t="s">
        <v>11</v>
      </c>
      <c r="H12" s="108" t="s">
        <v>11</v>
      </c>
      <c r="I12" s="116" t="s">
        <v>69</v>
      </c>
    </row>
    <row r="13" spans="1:9" ht="18" x14ac:dyDescent="0.25">
      <c r="A13" s="78" t="s">
        <v>13</v>
      </c>
      <c r="B13" s="97">
        <f>'CH 2.3'!B13+'CH 2.4'!B13+'CH2.5'!B13+'CH 2.6'!B13+'CH 2.7'!B13</f>
        <v>7337</v>
      </c>
      <c r="C13" s="97">
        <f>'CH 2.3'!C13+'CH 2.4'!C13+'CH2.5'!C13+'CH 2.6'!C13+'CH 2.7'!C13</f>
        <v>5520</v>
      </c>
      <c r="D13" s="97">
        <f>'CH 2.3'!D13+'CH 2.4'!D13+'CH2.5'!D13+'CH 2.6'!D13+'CH 2.7'!D13</f>
        <v>157264</v>
      </c>
      <c r="E13" s="97">
        <f>'CH 2.3'!E13+'CH 2.4'!E13+'CH2.5'!E13+'CH 2.6'!E13+'CH 2.7'!E13</f>
        <v>17288</v>
      </c>
      <c r="F13" s="104" t="s">
        <v>11</v>
      </c>
      <c r="G13" s="104" t="s">
        <v>11</v>
      </c>
      <c r="H13" s="109" t="s">
        <v>11</v>
      </c>
      <c r="I13" s="117" t="s">
        <v>14</v>
      </c>
    </row>
    <row r="14" spans="1:9" ht="18" x14ac:dyDescent="0.25">
      <c r="A14" s="78" t="s">
        <v>15</v>
      </c>
      <c r="B14" s="97">
        <f>'CH 2.3'!B14+'CH 2.4'!B14+'CH2.5'!B14+'CH 2.6'!B14+'CH 2.7'!B14</f>
        <v>17666</v>
      </c>
      <c r="C14" s="97">
        <f>'CH 2.3'!C14+'CH 2.4'!C14+'CH2.5'!C14+'CH 2.6'!C14+'CH 2.7'!C14</f>
        <v>1703</v>
      </c>
      <c r="D14" s="97">
        <f>'CH 2.3'!D14+'CH 2.4'!D14+'CH2.5'!D14+'CH 2.6'!D14+'CH 2.7'!D14</f>
        <v>63650</v>
      </c>
      <c r="E14" s="97">
        <f>'CH 2.3'!E14+'CH 2.4'!E14+'CH2.5'!E14+'CH 2.6'!E14+'CH 2.7'!E14</f>
        <v>1805</v>
      </c>
      <c r="F14" s="104" t="s">
        <v>11</v>
      </c>
      <c r="G14" s="104" t="s">
        <v>11</v>
      </c>
      <c r="H14" s="109" t="s">
        <v>11</v>
      </c>
      <c r="I14" s="118" t="s">
        <v>16</v>
      </c>
    </row>
    <row r="15" spans="1:9" ht="18.75" thickBot="1" x14ac:dyDescent="0.3">
      <c r="A15" s="77" t="s">
        <v>9</v>
      </c>
      <c r="B15" s="97" t="s">
        <v>33</v>
      </c>
      <c r="C15" s="97">
        <f>'CH 2.3'!C15+'CH 2.4'!C15+'CH2.5'!C15+'CH 2.6'!C15+'CH 2.7'!C15</f>
        <v>3989</v>
      </c>
      <c r="D15" s="97">
        <f>'CH 2.3'!D15+'CH 2.4'!D15+'CH2.5'!D15+'CH 2.6'!D15+'CH 2.7'!D15</f>
        <v>72276</v>
      </c>
      <c r="E15" s="97">
        <f>'CH 2.3'!E15+'CH 2.4'!E15+'CH2.5'!E15+'CH 2.6'!E15+'CH 2.7'!E15</f>
        <v>5236</v>
      </c>
      <c r="F15" s="100">
        <f>'CH 2.3'!F15+'CH 2.4'!F15+'CH2.5'!F15+'CH 2.6'!F15+'CH 2.7'!F15</f>
        <v>5663</v>
      </c>
      <c r="G15" s="104" t="s">
        <v>11</v>
      </c>
      <c r="H15" s="109" t="s">
        <v>11</v>
      </c>
      <c r="I15" s="119" t="s">
        <v>10</v>
      </c>
    </row>
    <row r="16" spans="1:9" ht="21" customHeight="1" x14ac:dyDescent="0.25">
      <c r="A16" s="93">
        <v>2012</v>
      </c>
      <c r="B16" s="79">
        <f>'CH 2.3'!B16+'CH 2.4'!B16+'CH2.5'!B16+'CH 2.6'!B16+'CH 2.7'!B16</f>
        <v>57029</v>
      </c>
      <c r="C16" s="79">
        <f>'CH 2.3'!C16+'CH 2.4'!C16+'CH2.5'!C16+'CH 2.6'!C16+'CH 2.7'!C16</f>
        <v>13180</v>
      </c>
      <c r="D16" s="79">
        <f>'CH 2.3'!D16+'CH 2.4'!D16+'CH2.5'!D16+'CH 2.6'!D16+'CH 2.7'!D16</f>
        <v>303261</v>
      </c>
      <c r="E16" s="79">
        <f>'CH 2.3'!E16+'CH 2.4'!E16+'CH2.5'!E16+'CH 2.6'!E16+'CH 2.7'!E16</f>
        <v>27036</v>
      </c>
      <c r="F16" s="79">
        <f>'CH 2.3'!F16+'CH 2.4'!F16+'CH2.5'!F16+'CH 2.6'!F16+'CH 2.7'!F16</f>
        <v>22466</v>
      </c>
      <c r="G16" s="105" t="s">
        <v>11</v>
      </c>
      <c r="H16" s="107" t="s">
        <v>11</v>
      </c>
      <c r="I16" s="94">
        <v>2012</v>
      </c>
    </row>
    <row r="17" spans="1:9" ht="18" x14ac:dyDescent="0.25">
      <c r="A17" s="88" t="s">
        <v>8</v>
      </c>
      <c r="B17" s="10">
        <f>'CH 2.3'!B17+'CH 2.4'!B17+'CH2.5'!B17+'CH 2.6'!B17+'CH 2.7'!B17</f>
        <v>25704</v>
      </c>
      <c r="C17" s="10">
        <f>'CH 2.3'!C17+'CH 2.4'!C17+'CH2.5'!C17+'CH 2.6'!C17+'CH 2.7'!C17</f>
        <v>9061</v>
      </c>
      <c r="D17" s="10">
        <f>'CH 2.3'!D17+'CH 2.4'!D17+'CH2.5'!D17+'CH 2.6'!D17+'CH 2.7'!D17</f>
        <v>230985</v>
      </c>
      <c r="E17" s="10">
        <f>'CH 2.3'!E17+'CH 2.4'!E17+'CH2.5'!E17+'CH 2.6'!E17+'CH 2.7'!E17</f>
        <v>20918</v>
      </c>
      <c r="F17" s="10">
        <f>'CH 2.3'!F17+'CH 2.4'!F17+'CH2.5'!F17+'CH 2.6'!F17+'CH 2.7'!F17</f>
        <v>15374</v>
      </c>
      <c r="G17" s="13" t="s">
        <v>11</v>
      </c>
      <c r="H17" s="108" t="s">
        <v>11</v>
      </c>
      <c r="I17" s="116" t="s">
        <v>69</v>
      </c>
    </row>
    <row r="18" spans="1:9" ht="18" x14ac:dyDescent="0.25">
      <c r="A18" s="78" t="s">
        <v>13</v>
      </c>
      <c r="B18" s="97">
        <f>'CH 2.3'!B18+'CH 2.4'!B18+'CH2.5'!B18+'CH 2.6'!B18+'CH 2.7'!B18</f>
        <v>7573</v>
      </c>
      <c r="C18" s="97">
        <f>'CH 2.3'!C18+'CH 2.4'!C18+'CH2.5'!C18+'CH 2.6'!C18+'CH 2.7'!C18</f>
        <v>5632</v>
      </c>
      <c r="D18" s="97">
        <f>'CH 2.3'!D18+'CH 2.4'!D18+'CH2.5'!D18+'CH 2.6'!D18+'CH 2.7'!D18</f>
        <v>166641</v>
      </c>
      <c r="E18" s="97">
        <f>'CH 2.3'!E18+'CH 2.4'!E18+'CH2.5'!E18+'CH 2.6'!E18+'CH 2.7'!E18</f>
        <v>18984</v>
      </c>
      <c r="F18" s="104" t="s">
        <v>11</v>
      </c>
      <c r="G18" s="104" t="s">
        <v>11</v>
      </c>
      <c r="H18" s="109" t="s">
        <v>11</v>
      </c>
      <c r="I18" s="117" t="s">
        <v>14</v>
      </c>
    </row>
    <row r="19" spans="1:9" ht="18" x14ac:dyDescent="0.25">
      <c r="A19" s="78" t="s">
        <v>15</v>
      </c>
      <c r="B19" s="97">
        <f>'CH 2.3'!B19+'CH 2.4'!B19+'CH2.5'!B19+'CH 2.6'!B19+'CH 2.7'!B19</f>
        <v>18131</v>
      </c>
      <c r="C19" s="97">
        <f>'CH 2.3'!C19+'CH 2.4'!C19+'CH2.5'!C19+'CH 2.6'!C19+'CH 2.7'!C19</f>
        <v>3429</v>
      </c>
      <c r="D19" s="97">
        <f>'CH 2.3'!D19+'CH 2.4'!D19+'CH2.5'!D19+'CH 2.6'!D19+'CH 2.7'!D19</f>
        <v>64344</v>
      </c>
      <c r="E19" s="97">
        <f>'CH 2.3'!E19+'CH 2.4'!E19+'CH2.5'!E19+'CH 2.6'!E19+'CH 2.7'!E19</f>
        <v>1934</v>
      </c>
      <c r="F19" s="104" t="s">
        <v>11</v>
      </c>
      <c r="G19" s="104" t="s">
        <v>11</v>
      </c>
      <c r="H19" s="109" t="s">
        <v>11</v>
      </c>
      <c r="I19" s="118" t="s">
        <v>16</v>
      </c>
    </row>
    <row r="20" spans="1:9" ht="18.75" thickBot="1" x14ac:dyDescent="0.3">
      <c r="A20" s="77" t="s">
        <v>9</v>
      </c>
      <c r="B20" s="97">
        <f>'CH 2.3'!B20+'CH 2.4'!B20+'CH2.5'!B20+'CH 2.6'!B20+'CH 2.7'!B20</f>
        <v>31325</v>
      </c>
      <c r="C20" s="97">
        <f>'CH 2.3'!C20+'CH 2.4'!C20+'CH2.5'!C20+'CH 2.6'!C20+'CH 2.7'!C20</f>
        <v>4119</v>
      </c>
      <c r="D20" s="97">
        <f>'CH 2.3'!D20+'CH 2.4'!D20+'CH2.5'!D20+'CH 2.6'!D20+'CH 2.7'!D20</f>
        <v>72276</v>
      </c>
      <c r="E20" s="97">
        <f>'CH 2.3'!E20+'CH 2.4'!E20+'CH2.5'!E20+'CH 2.6'!E20+'CH 2.7'!E20</f>
        <v>6118</v>
      </c>
      <c r="F20" s="100">
        <f>'CH 2.3'!F20+'CH 2.4'!F20+'CH2.5'!F20+'CH 2.6'!F20+'CH 2.7'!F20</f>
        <v>7092</v>
      </c>
      <c r="G20" s="104" t="s">
        <v>11</v>
      </c>
      <c r="H20" s="109" t="s">
        <v>11</v>
      </c>
      <c r="I20" s="119" t="s">
        <v>10</v>
      </c>
    </row>
    <row r="21" spans="1:9" ht="21" customHeight="1" x14ac:dyDescent="0.25">
      <c r="A21" s="93">
        <v>2013</v>
      </c>
      <c r="B21" s="79">
        <f>'CH 2.3'!B21+'CH 2.4'!B21+'CH2.5'!B21+'CH 2.6'!B21+'CH 2.7'!B21</f>
        <v>68787</v>
      </c>
      <c r="C21" s="79">
        <f>'CH 2.3'!C21+'CH 2.4'!C21+'CH2.5'!C21+'CH 2.6'!C21+'CH 2.7'!C21</f>
        <v>13478</v>
      </c>
      <c r="D21" s="79">
        <f>'CH 2.3'!D21+'CH 2.4'!D21+'CH2.5'!D21+'CH 2.6'!D21+'CH 2.7'!D21</f>
        <v>349262</v>
      </c>
      <c r="E21" s="79">
        <f>'CH 2.3'!E21+'CH 2.4'!E21+'CH2.5'!E21+'CH 2.6'!E21+'CH 2.7'!E21</f>
        <v>29103</v>
      </c>
      <c r="F21" s="79">
        <f>'CH 2.3'!F21+'CH 2.4'!F21+'CH2.5'!F21+'CH 2.6'!F21+'CH 2.7'!F21</f>
        <v>28583</v>
      </c>
      <c r="G21" s="105" t="s">
        <v>11</v>
      </c>
      <c r="H21" s="107" t="s">
        <v>11</v>
      </c>
      <c r="I21" s="94">
        <v>2013</v>
      </c>
    </row>
    <row r="22" spans="1:9" ht="18" x14ac:dyDescent="0.25">
      <c r="A22" s="88" t="s">
        <v>8</v>
      </c>
      <c r="B22" s="10">
        <f>'CH 2.3'!B22+'CH 2.4'!B22+'CH2.5'!B22+'CH 2.6'!B22+'CH 2.7'!B22</f>
        <v>31602</v>
      </c>
      <c r="C22" s="10">
        <f>'CH 2.3'!C22+'CH 2.4'!C22+'CH2.5'!C22+'CH 2.6'!C22+'CH 2.7'!C22</f>
        <v>9212</v>
      </c>
      <c r="D22" s="10">
        <f>'CH 2.3'!D22+'CH 2.4'!D22+'CH2.5'!D22+'CH 2.6'!D22+'CH 2.7'!D22</f>
        <v>243600</v>
      </c>
      <c r="E22" s="10">
        <f>'CH 2.3'!E22+'CH 2.4'!E22+'CH2.5'!E22+'CH 2.6'!E22+'CH 2.7'!E22</f>
        <v>22694</v>
      </c>
      <c r="F22" s="10">
        <f>'CH 2.3'!F22+'CH 2.4'!F22+'CH2.5'!F22+'CH 2.6'!F22+'CH 2.7'!F22</f>
        <v>19687</v>
      </c>
      <c r="G22" s="13" t="s">
        <v>11</v>
      </c>
      <c r="H22" s="108" t="s">
        <v>11</v>
      </c>
      <c r="I22" s="116" t="s">
        <v>69</v>
      </c>
    </row>
    <row r="23" spans="1:9" ht="18" x14ac:dyDescent="0.25">
      <c r="A23" s="78" t="s">
        <v>13</v>
      </c>
      <c r="B23" s="97">
        <f>'CH 2.3'!B23+'CH 2.4'!B23+'CH2.5'!B23+'CH 2.6'!B23+'CH 2.7'!B23</f>
        <v>8310</v>
      </c>
      <c r="C23" s="97">
        <f>'CH 2.3'!C23+'CH 2.4'!C23+'CH2.5'!C23+'CH 2.6'!C23+'CH 2.7'!C23</f>
        <v>5727</v>
      </c>
      <c r="D23" s="97">
        <f>'CH 2.3'!D23+'CH 2.4'!D23+'CH2.5'!D23+'CH 2.6'!D23+'CH 2.7'!D23</f>
        <v>174881</v>
      </c>
      <c r="E23" s="97">
        <f>'CH 2.3'!E23+'CH 2.4'!E23+'CH2.5'!E23+'CH 2.6'!E23+'CH 2.7'!E23</f>
        <v>20608</v>
      </c>
      <c r="F23" s="104" t="s">
        <v>11</v>
      </c>
      <c r="G23" s="104" t="s">
        <v>11</v>
      </c>
      <c r="H23" s="109" t="s">
        <v>11</v>
      </c>
      <c r="I23" s="117" t="s">
        <v>14</v>
      </c>
    </row>
    <row r="24" spans="1:9" ht="18" x14ac:dyDescent="0.25">
      <c r="A24" s="78" t="s">
        <v>15</v>
      </c>
      <c r="B24" s="97">
        <f>'CH 2.3'!B24+'CH 2.4'!B24+'CH2.5'!B24+'CH 2.6'!B24+'CH 2.7'!B24</f>
        <v>23292</v>
      </c>
      <c r="C24" s="97">
        <f>'CH 2.3'!C24+'CH 2.4'!C24+'CH2.5'!C24+'CH 2.6'!C24+'CH 2.7'!C24</f>
        <v>3485</v>
      </c>
      <c r="D24" s="97">
        <f>'CH 2.3'!D24+'CH 2.4'!D24+'CH2.5'!D24+'CH 2.6'!D24+'CH 2.7'!D24</f>
        <v>68719</v>
      </c>
      <c r="E24" s="97">
        <f>'CH 2.3'!E24+'CH 2.4'!E24+'CH2.5'!E24+'CH 2.6'!E24+'CH 2.7'!E24</f>
        <v>2086</v>
      </c>
      <c r="F24" s="104" t="s">
        <v>11</v>
      </c>
      <c r="G24" s="104" t="s">
        <v>11</v>
      </c>
      <c r="H24" s="109" t="s">
        <v>11</v>
      </c>
      <c r="I24" s="118" t="s">
        <v>16</v>
      </c>
    </row>
    <row r="25" spans="1:9" ht="18.75" thickBot="1" x14ac:dyDescent="0.3">
      <c r="A25" s="77" t="s">
        <v>9</v>
      </c>
      <c r="B25" s="97">
        <f>'CH 2.3'!B25+'CH 2.4'!B25+'CH2.5'!B25+'CH 2.6'!B25+'CH 2.7'!B25</f>
        <v>37185</v>
      </c>
      <c r="C25" s="97">
        <f>'CH 2.3'!C25+'CH 2.4'!C25+'CH2.5'!C25+'CH 2.6'!C25+'CH 2.7'!C25</f>
        <v>4266</v>
      </c>
      <c r="D25" s="97">
        <f>'CH 2.3'!D25+'CH 2.4'!D25+'CH2.5'!D25+'CH 2.6'!D25+'CH 2.7'!D25</f>
        <v>105662</v>
      </c>
      <c r="E25" s="97">
        <f>'CH 2.3'!E25+'CH 2.4'!E25+'CH2.5'!E25+'CH 2.6'!E25+'CH 2.7'!E25</f>
        <v>6409</v>
      </c>
      <c r="F25" s="100">
        <f>'CH 2.3'!F25+'CH 2.4'!F25+'CH2.5'!F25+'CH 2.6'!F25+'CH 2.7'!F25</f>
        <v>8896</v>
      </c>
      <c r="G25" s="104" t="s">
        <v>11</v>
      </c>
      <c r="H25" s="109" t="s">
        <v>11</v>
      </c>
      <c r="I25" s="119" t="s">
        <v>10</v>
      </c>
    </row>
    <row r="26" spans="1:9" ht="21" customHeight="1" x14ac:dyDescent="0.25">
      <c r="A26" s="93">
        <v>2014</v>
      </c>
      <c r="B26" s="79">
        <f>'CH 2.3'!B26+'CH 2.4'!B26+'CH2.5'!B26+'CH 2.6'!B26+'CH 2.7'!B26</f>
        <v>79293</v>
      </c>
      <c r="C26" s="79">
        <f>'CH 2.3'!C26+'CH 2.4'!C26+'CH2.5'!C26+'CH 2.6'!C26+'CH 2.7'!C26</f>
        <v>13591</v>
      </c>
      <c r="D26" s="79">
        <f>'CH 2.3'!D26+'CH 2.4'!D26+'CH2.5'!D26+'CH 2.6'!D26+'CH 2.7'!D26</f>
        <v>364117</v>
      </c>
      <c r="E26" s="79">
        <f>'CH 2.3'!E26+'CH 2.4'!E26+'CH2.5'!E26+'CH 2.6'!E26+'CH 2.7'!E26</f>
        <v>32342</v>
      </c>
      <c r="F26" s="79">
        <f>'CH 2.3'!F26+'CH 2.4'!F26+'CH2.5'!F26+'CH 2.6'!F26+'CH 2.7'!F26</f>
        <v>29687</v>
      </c>
      <c r="G26" s="105" t="s">
        <v>11</v>
      </c>
      <c r="H26" s="107" t="s">
        <v>11</v>
      </c>
      <c r="I26" s="94">
        <v>2014</v>
      </c>
    </row>
    <row r="27" spans="1:9" ht="18" x14ac:dyDescent="0.25">
      <c r="A27" s="88" t="s">
        <v>8</v>
      </c>
      <c r="B27" s="10">
        <f>'CH 2.3'!B27+'CH 2.4'!B27+'CH2.5'!B27+'CH 2.6'!B27+'CH 2.7'!B27</f>
        <v>34552</v>
      </c>
      <c r="C27" s="10">
        <f>'CH 2.3'!C27+'CH 2.4'!C27+'CH2.5'!C27+'CH 2.6'!C27+'CH 2.7'!C27</f>
        <v>9319</v>
      </c>
      <c r="D27" s="10">
        <f>'CH 2.3'!D27+'CH 2.4'!D27+'CH2.5'!D27+'CH 2.6'!D27+'CH 2.7'!D27</f>
        <v>257811</v>
      </c>
      <c r="E27" s="10">
        <f>'CH 2.3'!E27+'CH 2.4'!E27+'CH2.5'!E27+'CH 2.6'!E27+'CH 2.7'!E27</f>
        <v>25433</v>
      </c>
      <c r="F27" s="10">
        <f>'CH 2.3'!F27+'CH 2.4'!F27+'CH2.5'!F27+'CH 2.6'!F27+'CH 2.7'!F27</f>
        <v>20667</v>
      </c>
      <c r="G27" s="13" t="s">
        <v>11</v>
      </c>
      <c r="H27" s="108" t="s">
        <v>11</v>
      </c>
      <c r="I27" s="116" t="s">
        <v>69</v>
      </c>
    </row>
    <row r="28" spans="1:9" ht="18" x14ac:dyDescent="0.25">
      <c r="A28" s="78" t="s">
        <v>13</v>
      </c>
      <c r="B28" s="97">
        <f>'CH 2.3'!B28+'CH 2.4'!B28+'CH2.5'!B28+'CH 2.6'!B28+'CH 2.7'!B28</f>
        <v>8295</v>
      </c>
      <c r="C28" s="97">
        <f>'CH 2.3'!C28+'CH 2.4'!C28+'CH2.5'!C28+'CH 2.6'!C28+'CH 2.7'!C28</f>
        <v>5850</v>
      </c>
      <c r="D28" s="97">
        <f>'CH 2.3'!D28+'CH 2.4'!D28+'CH2.5'!D28+'CH 2.6'!D28+'CH 2.7'!D28</f>
        <v>186303</v>
      </c>
      <c r="E28" s="97">
        <f>'CH 2.3'!E28+'CH 2.4'!E28+'CH2.5'!E28+'CH 2.6'!E28+'CH 2.7'!E28</f>
        <v>23242</v>
      </c>
      <c r="F28" s="104" t="s">
        <v>11</v>
      </c>
      <c r="G28" s="104" t="s">
        <v>11</v>
      </c>
      <c r="H28" s="109" t="s">
        <v>11</v>
      </c>
      <c r="I28" s="117" t="s">
        <v>14</v>
      </c>
    </row>
    <row r="29" spans="1:9" ht="18" x14ac:dyDescent="0.25">
      <c r="A29" s="78" t="s">
        <v>15</v>
      </c>
      <c r="B29" s="97">
        <f>'CH 2.3'!B29+'CH 2.4'!B29+'CH2.5'!B29+'CH 2.6'!B29+'CH 2.7'!B29</f>
        <v>27206</v>
      </c>
      <c r="C29" s="97">
        <f>'CH 2.3'!C29+'CH 2.4'!C29+'CH2.5'!C29+'CH 2.6'!C29+'CH 2.7'!C29</f>
        <v>3469</v>
      </c>
      <c r="D29" s="97">
        <f>'CH 2.3'!D29+'CH 2.4'!D29+'CH2.5'!D29+'CH 2.6'!D29+'CH 2.7'!D29</f>
        <v>71508</v>
      </c>
      <c r="E29" s="97">
        <f>'CH 2.3'!E29+'CH 2.4'!E29+'CH2.5'!E29+'CH 2.6'!E29+'CH 2.7'!E29</f>
        <v>2191</v>
      </c>
      <c r="F29" s="104" t="s">
        <v>11</v>
      </c>
      <c r="G29" s="104" t="s">
        <v>11</v>
      </c>
      <c r="H29" s="109" t="s">
        <v>11</v>
      </c>
      <c r="I29" s="118" t="s">
        <v>16</v>
      </c>
    </row>
    <row r="30" spans="1:9" ht="18.75" thickBot="1" x14ac:dyDescent="0.3">
      <c r="A30" s="77" t="s">
        <v>9</v>
      </c>
      <c r="B30" s="97">
        <f>'CH 2.3'!B30+'CH 2.4'!B30+'CH2.5'!B30+'CH 2.6'!B30+'CH 2.7'!B30</f>
        <v>44741</v>
      </c>
      <c r="C30" s="97">
        <f>'CH 2.3'!C30+'CH 2.4'!C30+'CH2.5'!C30+'CH 2.6'!C30+'CH 2.7'!C30</f>
        <v>4272</v>
      </c>
      <c r="D30" s="97">
        <f>'CH 2.3'!D30+'CH 2.4'!D30+'CH2.5'!D30+'CH 2.6'!D30+'CH 2.7'!D30</f>
        <v>106306</v>
      </c>
      <c r="E30" s="97">
        <f>'CH 2.3'!E30+'CH 2.4'!E30+'CH2.5'!E30+'CH 2.6'!E30+'CH 2.7'!E30</f>
        <v>6909</v>
      </c>
      <c r="F30" s="100">
        <f>'CH 2.3'!F30+'CH 2.4'!F30+'CH2.5'!F30+'CH 2.6'!F30+'CH 2.7'!F30</f>
        <v>9020</v>
      </c>
      <c r="G30" s="104" t="s">
        <v>11</v>
      </c>
      <c r="H30" s="109" t="s">
        <v>11</v>
      </c>
      <c r="I30" s="119" t="s">
        <v>10</v>
      </c>
    </row>
    <row r="31" spans="1:9" ht="21" customHeight="1" x14ac:dyDescent="0.25">
      <c r="A31" s="93">
        <v>2015</v>
      </c>
      <c r="B31" s="79">
        <f>'CH 2.3'!B31+'CH 2.4'!B31+'CH2.5'!B31+'CH 2.6'!B31+'CH 2.7'!B31</f>
        <v>94169</v>
      </c>
      <c r="C31" s="79">
        <f>'CH 2.3'!C31+'CH 2.4'!C31+'CH2.5'!C31+'CH 2.6'!C31+'CH 2.7'!C31</f>
        <v>13578</v>
      </c>
      <c r="D31" s="79">
        <f>'CH 2.3'!D31+'CH 2.4'!D31+'CH2.5'!D31+'CH 2.6'!D31+'CH 2.7'!D31</f>
        <v>384638</v>
      </c>
      <c r="E31" s="79">
        <f>'CH 2.3'!E31+'CH 2.4'!E31+'CH2.5'!E31+'CH 2.6'!E31+'CH 2.7'!E31</f>
        <v>33495</v>
      </c>
      <c r="F31" s="105" t="s">
        <v>11</v>
      </c>
      <c r="G31" s="105" t="s">
        <v>11</v>
      </c>
      <c r="H31" s="107" t="s">
        <v>11</v>
      </c>
      <c r="I31" s="94">
        <v>2015</v>
      </c>
    </row>
    <row r="32" spans="1:9" ht="18" x14ac:dyDescent="0.25">
      <c r="A32" s="88" t="s">
        <v>8</v>
      </c>
      <c r="B32" s="10">
        <f>'CH 2.3'!B32+'CH 2.4'!B32+'CH2.5'!B32+'CH 2.6'!B32+'CH 2.7'!B32</f>
        <v>32291</v>
      </c>
      <c r="C32" s="10">
        <f>'CH 2.3'!C32+'CH 2.4'!C32+'CH2.5'!C32+'CH 2.6'!C32+'CH 2.7'!C32</f>
        <v>9354</v>
      </c>
      <c r="D32" s="10">
        <f>'CH 2.3'!D32+'CH 2.4'!D32+'CH2.5'!D32+'CH 2.6'!D32+'CH 2.7'!D32</f>
        <v>276202</v>
      </c>
      <c r="E32" s="10">
        <f>'CH 2.3'!E32+'CH 2.4'!E32+'CH2.5'!E32+'CH 2.6'!E32+'CH 2.7'!E32</f>
        <v>25686</v>
      </c>
      <c r="F32" s="13" t="s">
        <v>11</v>
      </c>
      <c r="G32" s="13" t="s">
        <v>11</v>
      </c>
      <c r="H32" s="108" t="s">
        <v>11</v>
      </c>
      <c r="I32" s="116" t="s">
        <v>69</v>
      </c>
    </row>
    <row r="33" spans="1:9" ht="18" x14ac:dyDescent="0.25">
      <c r="A33" s="78" t="s">
        <v>13</v>
      </c>
      <c r="B33" s="97">
        <f>'CH 2.3'!B33+'CH 2.4'!B33+'CH2.5'!B33+'CH 2.6'!B33+'CH 2.7'!B33</f>
        <v>8387</v>
      </c>
      <c r="C33" s="97">
        <f>'CH 2.3'!C33+'CH 2.4'!C33+'CH2.5'!C33+'CH 2.6'!C33+'CH 2.7'!C33</f>
        <v>5899</v>
      </c>
      <c r="D33" s="97">
        <f>'CH 2.3'!D33+'CH 2.4'!D33+'CH2.5'!D33+'CH 2.6'!D33+'CH 2.7'!D33</f>
        <v>194883</v>
      </c>
      <c r="E33" s="97">
        <f>'CH 2.3'!E33+'CH 2.4'!E33+'CH2.5'!E33+'CH 2.6'!E33+'CH 2.7'!E33</f>
        <v>23414</v>
      </c>
      <c r="F33" s="104" t="s">
        <v>11</v>
      </c>
      <c r="G33" s="104" t="s">
        <v>11</v>
      </c>
      <c r="H33" s="109" t="s">
        <v>11</v>
      </c>
      <c r="I33" s="117" t="s">
        <v>14</v>
      </c>
    </row>
    <row r="34" spans="1:9" ht="18" x14ac:dyDescent="0.25">
      <c r="A34" s="78" t="s">
        <v>15</v>
      </c>
      <c r="B34" s="97">
        <f>'CH 2.3'!B34+'CH 2.4'!B34+'CH2.5'!B34+'CH 2.6'!B34+'CH 2.7'!B34</f>
        <v>24352</v>
      </c>
      <c r="C34" s="97">
        <f>'CH 2.3'!C34+'CH 2.4'!C34+'CH2.5'!C34+'CH 2.6'!C34+'CH 2.7'!C34</f>
        <v>3455</v>
      </c>
      <c r="D34" s="97">
        <f>'CH 2.3'!D34+'CH 2.4'!D34+'CH2.5'!D34+'CH 2.6'!D34+'CH 2.7'!D34</f>
        <v>81319</v>
      </c>
      <c r="E34" s="97">
        <f>'CH 2.3'!E34+'CH 2.4'!E34+'CH2.5'!E34+'CH 2.6'!E34+'CH 2.7'!E34</f>
        <v>2272</v>
      </c>
      <c r="F34" s="104" t="s">
        <v>11</v>
      </c>
      <c r="G34" s="104" t="s">
        <v>11</v>
      </c>
      <c r="H34" s="109" t="s">
        <v>11</v>
      </c>
      <c r="I34" s="118" t="s">
        <v>16</v>
      </c>
    </row>
    <row r="35" spans="1:9" ht="18.75" thickBot="1" x14ac:dyDescent="0.3">
      <c r="A35" s="77" t="s">
        <v>9</v>
      </c>
      <c r="B35" s="97">
        <f>'CH 2.3'!B35+'CH 2.4'!B35+'CH2.5'!B35+'CH 2.6'!B35+'CH 2.7'!B35</f>
        <v>61878</v>
      </c>
      <c r="C35" s="97">
        <f>'CH 2.3'!C35+'CH 2.4'!C35+'CH2.5'!C35+'CH 2.6'!C35+'CH 2.7'!C35</f>
        <v>4224</v>
      </c>
      <c r="D35" s="97">
        <f>'CH 2.3'!D35+'CH 2.4'!D35+'CH2.5'!D35+'CH 2.6'!D35+'CH 2.7'!D35</f>
        <v>108436</v>
      </c>
      <c r="E35" s="97">
        <f>'CH 2.3'!E35+'CH 2.4'!E35+'CH2.5'!E35+'CH 2.6'!E35+'CH 2.7'!E35</f>
        <v>7809</v>
      </c>
      <c r="F35" s="249" t="s">
        <v>11</v>
      </c>
      <c r="G35" s="104" t="s">
        <v>11</v>
      </c>
      <c r="H35" s="109" t="s">
        <v>11</v>
      </c>
      <c r="I35" s="119" t="s">
        <v>10</v>
      </c>
    </row>
    <row r="36" spans="1:9" ht="21" customHeight="1" x14ac:dyDescent="0.25">
      <c r="A36" s="93">
        <v>2016</v>
      </c>
      <c r="B36" s="79">
        <f>'CH 2.3'!B36+'CH 2.4'!B36+'CH2.5'!B36+'CH 2.6'!B36+'CH 2.7'!B36</f>
        <v>107461</v>
      </c>
      <c r="C36" s="79">
        <f>'CH 2.3'!C36+'CH 2.4'!C36+'CH2.5'!C36+'CH 2.6'!C36+'CH 2.7'!C36</f>
        <v>13564</v>
      </c>
      <c r="D36" s="79">
        <f>'CH 2.3'!D36+'CH 2.4'!D36+'CH2.5'!D36+'CH 2.6'!D36+'CH 2.7'!D36</f>
        <v>402938</v>
      </c>
      <c r="E36" s="79">
        <f>'CH 2.3'!E36+'CH 2.4'!E36+'CH2.5'!E36+'CH 2.6'!E36+'CH 2.7'!E36</f>
        <v>37031</v>
      </c>
      <c r="F36" s="79" t="s">
        <v>11</v>
      </c>
      <c r="G36" s="79" t="s">
        <v>11</v>
      </c>
      <c r="H36" s="95" t="s">
        <v>11</v>
      </c>
      <c r="I36" s="94">
        <v>2016</v>
      </c>
    </row>
    <row r="37" spans="1:9" ht="18" x14ac:dyDescent="0.25">
      <c r="A37" s="88" t="s">
        <v>8</v>
      </c>
      <c r="B37" s="10">
        <f>'CH 2.3'!B37+'CH 2.4'!B37+'CH2.5'!B37+'CH 2.6'!B37+'CH 2.7'!B37</f>
        <v>32562</v>
      </c>
      <c r="C37" s="10">
        <f>'CH 2.3'!C37+'CH 2.4'!C37+'CH2.5'!C37+'CH 2.6'!C37+'CH 2.7'!C37</f>
        <v>9139</v>
      </c>
      <c r="D37" s="10">
        <f>'CH 2.3'!D37+'CH 2.4'!D37+'CH2.5'!D37+'CH 2.6'!D37+'CH 2.7'!D37</f>
        <v>291312</v>
      </c>
      <c r="E37" s="10">
        <f>'CH 2.3'!E37+'CH 2.4'!E37+'CH2.5'!E37+'CH 2.6'!E37+'CH 2.7'!E37</f>
        <v>27308</v>
      </c>
      <c r="F37" s="10" t="s">
        <v>11</v>
      </c>
      <c r="G37" s="10" t="s">
        <v>11</v>
      </c>
      <c r="H37" s="96" t="s">
        <v>11</v>
      </c>
      <c r="I37" s="116" t="s">
        <v>69</v>
      </c>
    </row>
    <row r="38" spans="1:9" ht="18" x14ac:dyDescent="0.25">
      <c r="A38" s="78" t="s">
        <v>13</v>
      </c>
      <c r="B38" s="97">
        <f>'CH 2.3'!B38+'CH 2.4'!B38+'CH2.5'!B38+'CH 2.6'!B38+'CH 2.7'!B38</f>
        <v>8433</v>
      </c>
      <c r="C38" s="97">
        <f>'CH 2.3'!C38+'CH 2.4'!C38+'CH2.5'!C38+'CH 2.6'!C38+'CH 2.7'!C38</f>
        <v>5697</v>
      </c>
      <c r="D38" s="97">
        <f>'CH 2.3'!D38+'CH 2.4'!D38+'CH2.5'!D38+'CH 2.6'!D38+'CH 2.7'!D38</f>
        <v>205023</v>
      </c>
      <c r="E38" s="97">
        <f>'CH 2.3'!E38+'CH 2.4'!E38+'CH2.5'!E38+'CH 2.6'!E38+'CH 2.7'!E38</f>
        <v>24653</v>
      </c>
      <c r="F38" s="97" t="s">
        <v>11</v>
      </c>
      <c r="G38" s="97" t="s">
        <v>11</v>
      </c>
      <c r="H38" s="98" t="s">
        <v>11</v>
      </c>
      <c r="I38" s="117" t="s">
        <v>14</v>
      </c>
    </row>
    <row r="39" spans="1:9" ht="18" x14ac:dyDescent="0.25">
      <c r="A39" s="78" t="s">
        <v>15</v>
      </c>
      <c r="B39" s="97">
        <f>'CH 2.3'!B39+'CH 2.4'!B39+'CH2.5'!B39+'CH 2.6'!B39+'CH 2.7'!B39</f>
        <v>24129</v>
      </c>
      <c r="C39" s="97">
        <f>'CH 2.3'!C39+'CH 2.4'!C39+'CH2.5'!C39+'CH 2.6'!C39+'CH 2.7'!C39</f>
        <v>3442</v>
      </c>
      <c r="D39" s="97">
        <f>'CH 2.3'!D39+'CH 2.4'!D39+'CH2.5'!D39+'CH 2.6'!D39+'CH 2.7'!D39</f>
        <v>86289</v>
      </c>
      <c r="E39" s="97">
        <f>'CH 2.3'!E39+'CH 2.4'!E39+'CH2.5'!E39+'CH 2.6'!E39+'CH 2.7'!E39</f>
        <v>2655</v>
      </c>
      <c r="F39" s="97" t="s">
        <v>11</v>
      </c>
      <c r="G39" s="97" t="s">
        <v>11</v>
      </c>
      <c r="H39" s="98" t="s">
        <v>11</v>
      </c>
      <c r="I39" s="118" t="s">
        <v>16</v>
      </c>
    </row>
    <row r="40" spans="1:9" ht="18.75" thickBot="1" x14ac:dyDescent="0.3">
      <c r="A40" s="87" t="s">
        <v>9</v>
      </c>
      <c r="B40" s="101">
        <f>'CH 2.3'!B40+'CH 2.4'!B40+'CH2.5'!B40+'CH 2.6'!B40+'CH 2.7'!B40</f>
        <v>74899</v>
      </c>
      <c r="C40" s="101">
        <f>'CH 2.3'!C40+'CH 2.4'!C40+'CH2.5'!C40+'CH 2.6'!C40+'CH 2.7'!C40</f>
        <v>4425</v>
      </c>
      <c r="D40" s="101">
        <f>'CH 2.3'!D40+'CH 2.4'!D40+'CH2.5'!D40+'CH 2.6'!D40+'CH 2.7'!D40</f>
        <v>111626</v>
      </c>
      <c r="E40" s="101">
        <f>'CH 2.3'!E40+'CH 2.4'!E40+'CH2.5'!E40+'CH 2.6'!E40+'CH 2.7'!E40</f>
        <v>9723</v>
      </c>
      <c r="F40" s="102" t="s">
        <v>11</v>
      </c>
      <c r="G40" s="101" t="s">
        <v>11</v>
      </c>
      <c r="H40" s="103" t="s">
        <v>11</v>
      </c>
      <c r="I40" s="120" t="s">
        <v>10</v>
      </c>
    </row>
    <row r="41" spans="1:9" ht="15.75" thickTop="1" x14ac:dyDescent="0.25"/>
  </sheetData>
  <pageMargins left="0.7" right="0.7" top="0.75" bottom="0.75" header="0.3" footer="0.3"/>
  <pageSetup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rightToLeft="1" zoomScaleNormal="100" zoomScaleSheetLayoutView="100" workbookViewId="0">
      <selection activeCell="B55" sqref="B55"/>
    </sheetView>
  </sheetViews>
  <sheetFormatPr defaultRowHeight="15" x14ac:dyDescent="0.25"/>
  <cols>
    <col min="1" max="1" width="25.7109375" customWidth="1"/>
    <col min="2" max="7" width="8.7109375" customWidth="1"/>
    <col min="8" max="8" width="9.7109375" customWidth="1"/>
    <col min="9" max="9" width="25.7109375" customWidth="1"/>
  </cols>
  <sheetData>
    <row r="1" spans="1:9" ht="18.75" x14ac:dyDescent="0.45">
      <c r="A1" s="241" t="s">
        <v>219</v>
      </c>
      <c r="B1" s="62"/>
      <c r="C1" s="62"/>
      <c r="D1" s="62"/>
      <c r="E1" s="62"/>
      <c r="F1" s="62"/>
      <c r="G1" s="62"/>
      <c r="H1" s="62"/>
      <c r="I1" s="62"/>
    </row>
    <row r="2" spans="1:9" x14ac:dyDescent="0.25">
      <c r="A2" s="251" t="s">
        <v>228</v>
      </c>
      <c r="B2" s="61"/>
      <c r="C2" s="61"/>
      <c r="D2" s="61"/>
      <c r="E2" s="61"/>
      <c r="F2" s="61"/>
      <c r="G2" s="61"/>
      <c r="H2" s="61"/>
      <c r="I2" s="61"/>
    </row>
    <row r="3" spans="1:9" ht="18.75" x14ac:dyDescent="0.45">
      <c r="A3" s="6" t="s">
        <v>57</v>
      </c>
      <c r="B3" s="5"/>
      <c r="C3" s="5"/>
      <c r="D3" s="5"/>
      <c r="E3" s="5"/>
      <c r="F3" s="5"/>
      <c r="G3" s="5"/>
      <c r="H3" s="5"/>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21" customHeight="1" x14ac:dyDescent="0.25">
      <c r="A6" s="93">
        <v>2010</v>
      </c>
      <c r="B6" s="79">
        <f>SUM(B7:B11)</f>
        <v>50561</v>
      </c>
      <c r="C6" s="79">
        <f>SUM(C7:C11)</f>
        <v>10505</v>
      </c>
      <c r="D6" s="79">
        <f>SUM(D7:D11)</f>
        <v>279044</v>
      </c>
      <c r="E6" s="79">
        <f>SUM(E7:E11)</f>
        <v>22165</v>
      </c>
      <c r="F6" s="79">
        <f>SUM(F7:F11)</f>
        <v>24151</v>
      </c>
      <c r="G6" s="79" t="s">
        <v>11</v>
      </c>
      <c r="H6" s="107" t="s">
        <v>11</v>
      </c>
      <c r="I6" s="94">
        <v>2010</v>
      </c>
    </row>
    <row r="7" spans="1:9" s="80" customFormat="1" ht="18" x14ac:dyDescent="0.25">
      <c r="A7" s="228" t="s">
        <v>17</v>
      </c>
      <c r="B7" s="10">
        <v>12137</v>
      </c>
      <c r="C7" s="10">
        <v>2570</v>
      </c>
      <c r="D7" s="10">
        <v>56459</v>
      </c>
      <c r="E7" s="10">
        <v>5862</v>
      </c>
      <c r="F7" s="10">
        <v>5984</v>
      </c>
      <c r="G7" s="10">
        <v>7269</v>
      </c>
      <c r="H7" s="96">
        <f>SUM(B7:G7)</f>
        <v>90281</v>
      </c>
      <c r="I7" s="229" t="s">
        <v>21</v>
      </c>
    </row>
    <row r="8" spans="1:9" ht="18" x14ac:dyDescent="0.25">
      <c r="A8" s="228" t="s">
        <v>18</v>
      </c>
      <c r="B8" s="97">
        <v>3081</v>
      </c>
      <c r="C8" s="97">
        <v>366</v>
      </c>
      <c r="D8" s="97">
        <v>9160</v>
      </c>
      <c r="E8" s="97">
        <v>654</v>
      </c>
      <c r="F8" s="97">
        <v>935</v>
      </c>
      <c r="G8" s="97">
        <v>1634</v>
      </c>
      <c r="H8" s="98">
        <f>SUM(B8:G8)</f>
        <v>15830</v>
      </c>
      <c r="I8" s="229" t="s">
        <v>22</v>
      </c>
    </row>
    <row r="9" spans="1:9" ht="18" x14ac:dyDescent="0.25">
      <c r="A9" s="228" t="s">
        <v>19</v>
      </c>
      <c r="B9" s="97">
        <v>22682</v>
      </c>
      <c r="C9" s="97">
        <v>5108</v>
      </c>
      <c r="D9" s="97">
        <v>129792</v>
      </c>
      <c r="E9" s="97">
        <v>12865</v>
      </c>
      <c r="F9" s="97">
        <v>10615</v>
      </c>
      <c r="G9" s="97">
        <v>19535</v>
      </c>
      <c r="H9" s="98">
        <f>SUM(B9:G9)</f>
        <v>200597</v>
      </c>
      <c r="I9" s="229" t="s">
        <v>23</v>
      </c>
    </row>
    <row r="10" spans="1:9" ht="18" x14ac:dyDescent="0.25">
      <c r="A10" s="228" t="s">
        <v>20</v>
      </c>
      <c r="B10" s="97">
        <v>1528</v>
      </c>
      <c r="C10" s="97">
        <v>686</v>
      </c>
      <c r="D10" s="97">
        <v>14928</v>
      </c>
      <c r="E10" s="97">
        <v>1251</v>
      </c>
      <c r="F10" s="100">
        <v>2004</v>
      </c>
      <c r="G10" s="104" t="s">
        <v>11</v>
      </c>
      <c r="H10" s="98">
        <f>SUM(B10:G10)</f>
        <v>20397</v>
      </c>
      <c r="I10" s="229" t="s">
        <v>71</v>
      </c>
    </row>
    <row r="11" spans="1:9" ht="18.75" thickBot="1" x14ac:dyDescent="0.3">
      <c r="A11" s="228" t="s">
        <v>49</v>
      </c>
      <c r="B11" s="10">
        <v>11133</v>
      </c>
      <c r="C11" s="10">
        <v>1775</v>
      </c>
      <c r="D11" s="10">
        <v>68705</v>
      </c>
      <c r="E11" s="10">
        <v>1533</v>
      </c>
      <c r="F11" s="10">
        <v>4613</v>
      </c>
      <c r="G11" s="13" t="s">
        <v>11</v>
      </c>
      <c r="H11" s="108" t="s">
        <v>11</v>
      </c>
      <c r="I11" s="229" t="s">
        <v>50</v>
      </c>
    </row>
    <row r="12" spans="1:9" ht="21" customHeight="1" x14ac:dyDescent="0.25">
      <c r="A12" s="93">
        <v>2011</v>
      </c>
      <c r="B12" s="105" t="s">
        <v>11</v>
      </c>
      <c r="C12" s="79">
        <f t="shared" ref="C12:F12" si="0">SUM(C13:C17)</f>
        <v>11212</v>
      </c>
      <c r="D12" s="79">
        <f t="shared" si="0"/>
        <v>293190</v>
      </c>
      <c r="E12" s="79">
        <f t="shared" si="0"/>
        <v>24329</v>
      </c>
      <c r="F12" s="79">
        <f t="shared" si="0"/>
        <v>20682</v>
      </c>
      <c r="G12" s="105" t="s">
        <v>11</v>
      </c>
      <c r="H12" s="107" t="s">
        <v>11</v>
      </c>
      <c r="I12" s="94">
        <v>2011</v>
      </c>
    </row>
    <row r="13" spans="1:9" ht="18" x14ac:dyDescent="0.25">
      <c r="A13" s="228" t="s">
        <v>17</v>
      </c>
      <c r="B13" s="10">
        <v>12856</v>
      </c>
      <c r="C13" s="10">
        <v>2910</v>
      </c>
      <c r="D13" s="10">
        <v>59168</v>
      </c>
      <c r="E13" s="10">
        <v>6330</v>
      </c>
      <c r="F13" s="10">
        <v>4232</v>
      </c>
      <c r="G13" s="10">
        <v>7781</v>
      </c>
      <c r="H13" s="96">
        <f>SUM(B13:G13)</f>
        <v>93277</v>
      </c>
      <c r="I13" s="229" t="s">
        <v>21</v>
      </c>
    </row>
    <row r="14" spans="1:9" ht="18" x14ac:dyDescent="0.25">
      <c r="A14" s="228" t="s">
        <v>18</v>
      </c>
      <c r="B14" s="97">
        <v>3000</v>
      </c>
      <c r="C14" s="97">
        <v>526</v>
      </c>
      <c r="D14" s="97">
        <v>9965</v>
      </c>
      <c r="E14" s="97">
        <v>726</v>
      </c>
      <c r="F14" s="97">
        <v>893</v>
      </c>
      <c r="G14" s="97">
        <v>1836</v>
      </c>
      <c r="H14" s="98">
        <f>SUM(B14:G14)</f>
        <v>16946</v>
      </c>
      <c r="I14" s="229" t="s">
        <v>22</v>
      </c>
    </row>
    <row r="15" spans="1:9" ht="18" x14ac:dyDescent="0.25">
      <c r="A15" s="228" t="s">
        <v>19</v>
      </c>
      <c r="B15" s="97">
        <v>25550</v>
      </c>
      <c r="C15" s="97">
        <v>5298</v>
      </c>
      <c r="D15" s="97">
        <v>134632</v>
      </c>
      <c r="E15" s="97">
        <v>14235</v>
      </c>
      <c r="F15" s="97">
        <v>9722</v>
      </c>
      <c r="G15" s="97">
        <v>20596</v>
      </c>
      <c r="H15" s="98">
        <f>SUM(B15:G15)</f>
        <v>210033</v>
      </c>
      <c r="I15" s="229" t="s">
        <v>23</v>
      </c>
    </row>
    <row r="16" spans="1:9" ht="18" x14ac:dyDescent="0.25">
      <c r="A16" s="228" t="s">
        <v>20</v>
      </c>
      <c r="B16" s="104" t="s">
        <v>11</v>
      </c>
      <c r="C16" s="97">
        <v>705</v>
      </c>
      <c r="D16" s="97">
        <v>15317</v>
      </c>
      <c r="E16" s="97">
        <v>1346</v>
      </c>
      <c r="F16" s="100">
        <v>1654</v>
      </c>
      <c r="G16" s="104" t="s">
        <v>11</v>
      </c>
      <c r="H16" s="98">
        <f>SUM(B16:G16)</f>
        <v>19022</v>
      </c>
      <c r="I16" s="229" t="s">
        <v>71</v>
      </c>
    </row>
    <row r="17" spans="1:9" ht="18.75" thickBot="1" x14ac:dyDescent="0.3">
      <c r="A17" s="228" t="s">
        <v>49</v>
      </c>
      <c r="B17" s="10">
        <v>11519</v>
      </c>
      <c r="C17" s="10">
        <v>1773</v>
      </c>
      <c r="D17" s="10">
        <v>74108</v>
      </c>
      <c r="E17" s="10">
        <v>1692</v>
      </c>
      <c r="F17" s="10">
        <v>4181</v>
      </c>
      <c r="G17" s="13" t="s">
        <v>11</v>
      </c>
      <c r="H17" s="108" t="s">
        <v>11</v>
      </c>
      <c r="I17" s="229" t="s">
        <v>50</v>
      </c>
    </row>
    <row r="18" spans="1:9" ht="21" customHeight="1" x14ac:dyDescent="0.25">
      <c r="A18" s="93">
        <v>2012</v>
      </c>
      <c r="B18" s="79">
        <f t="shared" ref="B18:F18" si="1">SUM(B19:B23)</f>
        <v>59065</v>
      </c>
      <c r="C18" s="79">
        <f t="shared" si="1"/>
        <v>13180</v>
      </c>
      <c r="D18" s="79">
        <f t="shared" si="1"/>
        <v>303261</v>
      </c>
      <c r="E18" s="79">
        <f t="shared" si="1"/>
        <v>27036</v>
      </c>
      <c r="F18" s="79">
        <f t="shared" si="1"/>
        <v>22466</v>
      </c>
      <c r="G18" s="105" t="s">
        <v>11</v>
      </c>
      <c r="H18" s="107" t="s">
        <v>11</v>
      </c>
      <c r="I18" s="94">
        <v>2012</v>
      </c>
    </row>
    <row r="19" spans="1:9" ht="18" x14ac:dyDescent="0.25">
      <c r="A19" s="228" t="s">
        <v>17</v>
      </c>
      <c r="B19" s="10">
        <v>13499</v>
      </c>
      <c r="C19" s="10">
        <v>3282</v>
      </c>
      <c r="D19" s="10">
        <v>61279</v>
      </c>
      <c r="E19" s="10">
        <v>7049</v>
      </c>
      <c r="F19" s="10">
        <v>4637</v>
      </c>
      <c r="G19" s="10">
        <v>8259</v>
      </c>
      <c r="H19" s="96">
        <f>SUM(B19:G19)</f>
        <v>98005</v>
      </c>
      <c r="I19" s="229" t="s">
        <v>21</v>
      </c>
    </row>
    <row r="20" spans="1:9" ht="18" x14ac:dyDescent="0.25">
      <c r="A20" s="228" t="s">
        <v>18</v>
      </c>
      <c r="B20" s="97">
        <v>3143</v>
      </c>
      <c r="C20" s="97">
        <v>558</v>
      </c>
      <c r="D20" s="97">
        <v>9922</v>
      </c>
      <c r="E20" s="97">
        <v>805</v>
      </c>
      <c r="F20" s="97">
        <v>1152</v>
      </c>
      <c r="G20" s="97">
        <v>2050</v>
      </c>
      <c r="H20" s="98">
        <f>SUM(B20:G20)</f>
        <v>17630</v>
      </c>
      <c r="I20" s="229" t="s">
        <v>22</v>
      </c>
    </row>
    <row r="21" spans="1:9" ht="18" x14ac:dyDescent="0.25">
      <c r="A21" s="228" t="s">
        <v>19</v>
      </c>
      <c r="B21" s="97">
        <v>27515</v>
      </c>
      <c r="C21" s="97">
        <v>6307</v>
      </c>
      <c r="D21" s="97">
        <v>139701</v>
      </c>
      <c r="E21" s="97">
        <v>15624</v>
      </c>
      <c r="F21" s="97">
        <v>10649</v>
      </c>
      <c r="G21" s="97">
        <v>21502</v>
      </c>
      <c r="H21" s="98">
        <f>SUM(B21:G21)</f>
        <v>221298</v>
      </c>
      <c r="I21" s="229" t="s">
        <v>23</v>
      </c>
    </row>
    <row r="22" spans="1:9" ht="18" x14ac:dyDescent="0.25">
      <c r="A22" s="228" t="s">
        <v>20</v>
      </c>
      <c r="B22" s="97">
        <v>1764</v>
      </c>
      <c r="C22" s="97">
        <v>760</v>
      </c>
      <c r="D22" s="97">
        <v>15590</v>
      </c>
      <c r="E22" s="97">
        <v>1662</v>
      </c>
      <c r="F22" s="100">
        <v>1787</v>
      </c>
      <c r="G22" s="99" t="s">
        <v>11</v>
      </c>
      <c r="H22" s="98">
        <f>SUM(B22:G22)</f>
        <v>21563</v>
      </c>
      <c r="I22" s="229" t="s">
        <v>71</v>
      </c>
    </row>
    <row r="23" spans="1:9" ht="18.75" thickBot="1" x14ac:dyDescent="0.3">
      <c r="A23" s="228" t="s">
        <v>49</v>
      </c>
      <c r="B23" s="10">
        <v>13144</v>
      </c>
      <c r="C23" s="10">
        <v>2273</v>
      </c>
      <c r="D23" s="10">
        <v>76769</v>
      </c>
      <c r="E23" s="10">
        <v>1896</v>
      </c>
      <c r="F23" s="10">
        <v>4241</v>
      </c>
      <c r="G23" s="253" t="s">
        <v>11</v>
      </c>
      <c r="H23" s="108" t="s">
        <v>11</v>
      </c>
      <c r="I23" s="229" t="s">
        <v>50</v>
      </c>
    </row>
    <row r="24" spans="1:9" ht="21" customHeight="1" x14ac:dyDescent="0.25">
      <c r="A24" s="93">
        <v>2013</v>
      </c>
      <c r="B24" s="79">
        <f t="shared" ref="B24:F24" si="2">SUM(B25:B29)</f>
        <v>68787</v>
      </c>
      <c r="C24" s="79">
        <f t="shared" si="2"/>
        <v>13478</v>
      </c>
      <c r="D24" s="79">
        <f t="shared" si="2"/>
        <v>349262</v>
      </c>
      <c r="E24" s="79">
        <f t="shared" si="2"/>
        <v>29103</v>
      </c>
      <c r="F24" s="79">
        <f t="shared" si="2"/>
        <v>28583</v>
      </c>
      <c r="G24" s="105" t="s">
        <v>11</v>
      </c>
      <c r="H24" s="107" t="s">
        <v>11</v>
      </c>
      <c r="I24" s="94">
        <v>2013</v>
      </c>
    </row>
    <row r="25" spans="1:9" ht="18" x14ac:dyDescent="0.25">
      <c r="A25" s="228" t="s">
        <v>17</v>
      </c>
      <c r="B25" s="10">
        <v>16016</v>
      </c>
      <c r="C25" s="10">
        <v>3317</v>
      </c>
      <c r="D25" s="10">
        <v>68348</v>
      </c>
      <c r="E25" s="10">
        <v>7662</v>
      </c>
      <c r="F25" s="10">
        <v>4267</v>
      </c>
      <c r="G25" s="10">
        <v>8933</v>
      </c>
      <c r="H25" s="96">
        <f>SUM(B25:G25)</f>
        <v>108543</v>
      </c>
      <c r="I25" s="229" t="s">
        <v>21</v>
      </c>
    </row>
    <row r="26" spans="1:9" ht="18" x14ac:dyDescent="0.25">
      <c r="A26" s="228" t="s">
        <v>18</v>
      </c>
      <c r="B26" s="97">
        <v>3181</v>
      </c>
      <c r="C26" s="97">
        <v>555</v>
      </c>
      <c r="D26" s="97">
        <v>12414</v>
      </c>
      <c r="E26" s="97">
        <v>882</v>
      </c>
      <c r="F26" s="97">
        <v>1251</v>
      </c>
      <c r="G26" s="97">
        <v>2198</v>
      </c>
      <c r="H26" s="98">
        <f>SUM(B26:G26)</f>
        <v>20481</v>
      </c>
      <c r="I26" s="229" t="s">
        <v>22</v>
      </c>
    </row>
    <row r="27" spans="1:9" ht="18" x14ac:dyDescent="0.25">
      <c r="A27" s="228" t="s">
        <v>19</v>
      </c>
      <c r="B27" s="97">
        <v>30723</v>
      </c>
      <c r="C27" s="97">
        <v>6542</v>
      </c>
      <c r="D27" s="97">
        <v>154359</v>
      </c>
      <c r="E27" s="97">
        <v>16942</v>
      </c>
      <c r="F27" s="97">
        <v>12388</v>
      </c>
      <c r="G27" s="97">
        <v>21883</v>
      </c>
      <c r="H27" s="98">
        <f>SUM(B27:G27)</f>
        <v>242837</v>
      </c>
      <c r="I27" s="229" t="s">
        <v>23</v>
      </c>
    </row>
    <row r="28" spans="1:9" ht="18" x14ac:dyDescent="0.25">
      <c r="A28" s="228" t="s">
        <v>20</v>
      </c>
      <c r="B28" s="97">
        <v>3781</v>
      </c>
      <c r="C28" s="97">
        <v>751</v>
      </c>
      <c r="D28" s="97">
        <v>21829</v>
      </c>
      <c r="E28" s="97">
        <v>1795</v>
      </c>
      <c r="F28" s="100">
        <v>2014</v>
      </c>
      <c r="G28" s="104" t="s">
        <v>11</v>
      </c>
      <c r="H28" s="98">
        <f>SUM(B28:G28)</f>
        <v>30170</v>
      </c>
      <c r="I28" s="229" t="s">
        <v>71</v>
      </c>
    </row>
    <row r="29" spans="1:9" ht="18.75" thickBot="1" x14ac:dyDescent="0.3">
      <c r="A29" s="228" t="s">
        <v>49</v>
      </c>
      <c r="B29" s="10">
        <v>15086</v>
      </c>
      <c r="C29" s="10">
        <v>2313</v>
      </c>
      <c r="D29" s="10">
        <v>92312</v>
      </c>
      <c r="E29" s="10">
        <v>1822</v>
      </c>
      <c r="F29" s="10">
        <v>8663</v>
      </c>
      <c r="G29" s="13" t="s">
        <v>11</v>
      </c>
      <c r="H29" s="108" t="s">
        <v>11</v>
      </c>
      <c r="I29" s="229" t="s">
        <v>50</v>
      </c>
    </row>
    <row r="30" spans="1:9" ht="21" customHeight="1" x14ac:dyDescent="0.25">
      <c r="A30" s="93">
        <v>2014</v>
      </c>
      <c r="B30" s="79">
        <f t="shared" ref="B30:F30" si="3">SUM(B31:B35)</f>
        <v>80242</v>
      </c>
      <c r="C30" s="79">
        <f t="shared" si="3"/>
        <v>13591</v>
      </c>
      <c r="D30" s="79">
        <f t="shared" si="3"/>
        <v>364117</v>
      </c>
      <c r="E30" s="79">
        <f t="shared" si="3"/>
        <v>32342</v>
      </c>
      <c r="F30" s="79">
        <f t="shared" si="3"/>
        <v>29687</v>
      </c>
      <c r="G30" s="105" t="s">
        <v>11</v>
      </c>
      <c r="H30" s="107" t="s">
        <v>11</v>
      </c>
      <c r="I30" s="94">
        <v>2014</v>
      </c>
    </row>
    <row r="31" spans="1:9" ht="18" x14ac:dyDescent="0.25">
      <c r="A31" s="228" t="s">
        <v>17</v>
      </c>
      <c r="B31" s="10">
        <v>18385</v>
      </c>
      <c r="C31" s="10">
        <v>3324</v>
      </c>
      <c r="D31" s="10">
        <v>68747</v>
      </c>
      <c r="E31" s="10">
        <v>8660</v>
      </c>
      <c r="F31" s="10">
        <v>5500</v>
      </c>
      <c r="G31" s="10">
        <v>9789</v>
      </c>
      <c r="H31" s="96">
        <f>SUM(B31:G31)</f>
        <v>114405</v>
      </c>
      <c r="I31" s="229" t="s">
        <v>21</v>
      </c>
    </row>
    <row r="32" spans="1:9" ht="18" x14ac:dyDescent="0.25">
      <c r="A32" s="228" t="s">
        <v>18</v>
      </c>
      <c r="B32" s="97">
        <v>4009</v>
      </c>
      <c r="C32" s="97">
        <v>558</v>
      </c>
      <c r="D32" s="97">
        <v>12835</v>
      </c>
      <c r="E32" s="97">
        <v>1032</v>
      </c>
      <c r="F32" s="97">
        <v>1447</v>
      </c>
      <c r="G32" s="97">
        <v>2427</v>
      </c>
      <c r="H32" s="98">
        <f>SUM(B32:G32)</f>
        <v>22308</v>
      </c>
      <c r="I32" s="229" t="s">
        <v>22</v>
      </c>
    </row>
    <row r="33" spans="1:9" ht="18" x14ac:dyDescent="0.25">
      <c r="A33" s="228" t="s">
        <v>19</v>
      </c>
      <c r="B33" s="97">
        <v>36478</v>
      </c>
      <c r="C33" s="97">
        <v>6584</v>
      </c>
      <c r="D33" s="97">
        <v>165334</v>
      </c>
      <c r="E33" s="97">
        <v>18756</v>
      </c>
      <c r="F33" s="97">
        <v>12768</v>
      </c>
      <c r="G33" s="97">
        <v>23710</v>
      </c>
      <c r="H33" s="98">
        <f>SUM(B33:G33)</f>
        <v>263630</v>
      </c>
      <c r="I33" s="229" t="s">
        <v>23</v>
      </c>
    </row>
    <row r="34" spans="1:9" ht="18" x14ac:dyDescent="0.25">
      <c r="A34" s="228" t="s">
        <v>20</v>
      </c>
      <c r="B34" s="97">
        <v>5608</v>
      </c>
      <c r="C34" s="97">
        <v>773</v>
      </c>
      <c r="D34" s="97">
        <v>22241</v>
      </c>
      <c r="E34" s="97">
        <v>1976</v>
      </c>
      <c r="F34" s="100">
        <v>2089</v>
      </c>
      <c r="G34" s="104" t="s">
        <v>11</v>
      </c>
      <c r="H34" s="98">
        <f>SUM(B34:G34)</f>
        <v>32687</v>
      </c>
      <c r="I34" s="229" t="s">
        <v>71</v>
      </c>
    </row>
    <row r="35" spans="1:9" ht="18.75" thickBot="1" x14ac:dyDescent="0.3">
      <c r="A35" s="228" t="s">
        <v>49</v>
      </c>
      <c r="B35" s="10">
        <v>15762</v>
      </c>
      <c r="C35" s="10">
        <v>2352</v>
      </c>
      <c r="D35" s="10">
        <v>94960</v>
      </c>
      <c r="E35" s="10">
        <v>1918</v>
      </c>
      <c r="F35" s="10">
        <v>7883</v>
      </c>
      <c r="G35" s="13" t="s">
        <v>11</v>
      </c>
      <c r="H35" s="108" t="s">
        <v>11</v>
      </c>
      <c r="I35" s="229" t="s">
        <v>50</v>
      </c>
    </row>
    <row r="36" spans="1:9" ht="21" customHeight="1" x14ac:dyDescent="0.25">
      <c r="A36" s="93">
        <v>2015</v>
      </c>
      <c r="B36" s="79">
        <f>SUM(B37:B41)</f>
        <v>94617</v>
      </c>
      <c r="C36" s="79">
        <f>SUM(C37:C41)</f>
        <v>13578</v>
      </c>
      <c r="D36" s="79">
        <f>SUM(D37:D41)</f>
        <v>384638</v>
      </c>
      <c r="E36" s="79">
        <f>SUM(E37:E41)</f>
        <v>33495</v>
      </c>
      <c r="F36" s="105" t="s">
        <v>11</v>
      </c>
      <c r="G36" s="105" t="s">
        <v>11</v>
      </c>
      <c r="H36" s="107" t="s">
        <v>11</v>
      </c>
      <c r="I36" s="94">
        <v>2015</v>
      </c>
    </row>
    <row r="37" spans="1:9" ht="18" x14ac:dyDescent="0.25">
      <c r="A37" s="228" t="s">
        <v>17</v>
      </c>
      <c r="B37" s="10">
        <v>20481</v>
      </c>
      <c r="C37" s="10">
        <v>3295</v>
      </c>
      <c r="D37" s="10">
        <v>73921</v>
      </c>
      <c r="E37" s="10">
        <v>8914</v>
      </c>
      <c r="F37" s="13" t="s">
        <v>11</v>
      </c>
      <c r="G37" s="10">
        <v>10150</v>
      </c>
      <c r="H37" s="108" t="s">
        <v>11</v>
      </c>
      <c r="I37" s="229" t="s">
        <v>21</v>
      </c>
    </row>
    <row r="38" spans="1:9" ht="18" x14ac:dyDescent="0.25">
      <c r="A38" s="228" t="s">
        <v>18</v>
      </c>
      <c r="B38" s="97">
        <v>4916</v>
      </c>
      <c r="C38" s="97">
        <v>554</v>
      </c>
      <c r="D38" s="97">
        <v>12835</v>
      </c>
      <c r="E38" s="97">
        <v>1149</v>
      </c>
      <c r="F38" s="104" t="s">
        <v>11</v>
      </c>
      <c r="G38" s="97">
        <v>2587</v>
      </c>
      <c r="H38" s="109" t="s">
        <v>11</v>
      </c>
      <c r="I38" s="229" t="s">
        <v>22</v>
      </c>
    </row>
    <row r="39" spans="1:9" ht="18" x14ac:dyDescent="0.25">
      <c r="A39" s="228" t="s">
        <v>19</v>
      </c>
      <c r="B39" s="97">
        <v>46155</v>
      </c>
      <c r="C39" s="97">
        <v>6612</v>
      </c>
      <c r="D39" s="97">
        <v>172485</v>
      </c>
      <c r="E39" s="97">
        <v>19331</v>
      </c>
      <c r="F39" s="104" t="s">
        <v>11</v>
      </c>
      <c r="G39" s="97">
        <v>27430</v>
      </c>
      <c r="H39" s="109" t="s">
        <v>11</v>
      </c>
      <c r="I39" s="229" t="s">
        <v>23</v>
      </c>
    </row>
    <row r="40" spans="1:9" ht="18" x14ac:dyDescent="0.25">
      <c r="A40" s="228" t="s">
        <v>20</v>
      </c>
      <c r="B40" s="97">
        <v>5247</v>
      </c>
      <c r="C40" s="97">
        <v>779</v>
      </c>
      <c r="D40" s="97">
        <v>23624</v>
      </c>
      <c r="E40" s="97">
        <v>2131</v>
      </c>
      <c r="F40" s="249" t="s">
        <v>11</v>
      </c>
      <c r="G40" s="104" t="s">
        <v>11</v>
      </c>
      <c r="H40" s="109" t="s">
        <v>11</v>
      </c>
      <c r="I40" s="229" t="s">
        <v>71</v>
      </c>
    </row>
    <row r="41" spans="1:9" ht="18.75" thickBot="1" x14ac:dyDescent="0.3">
      <c r="A41" s="228" t="s">
        <v>49</v>
      </c>
      <c r="B41" s="10">
        <v>17818</v>
      </c>
      <c r="C41" s="10">
        <v>2338</v>
      </c>
      <c r="D41" s="10">
        <v>101773</v>
      </c>
      <c r="E41" s="10">
        <v>1970</v>
      </c>
      <c r="F41" s="13" t="s">
        <v>11</v>
      </c>
      <c r="G41" s="13" t="s">
        <v>11</v>
      </c>
      <c r="H41" s="108" t="s">
        <v>11</v>
      </c>
      <c r="I41" s="229" t="s">
        <v>50</v>
      </c>
    </row>
    <row r="42" spans="1:9" ht="21" customHeight="1" x14ac:dyDescent="0.25">
      <c r="A42" s="93">
        <v>2016</v>
      </c>
      <c r="B42" s="79">
        <f>SUM(B43:B47)</f>
        <v>107461</v>
      </c>
      <c r="C42" s="79">
        <f>SUM(C43:C47)</f>
        <v>13564</v>
      </c>
      <c r="D42" s="79">
        <f>SUM(D43:D47)</f>
        <v>402938</v>
      </c>
      <c r="E42" s="79">
        <f>SUM(E43:E47)</f>
        <v>37031</v>
      </c>
      <c r="F42" s="105" t="s">
        <v>11</v>
      </c>
      <c r="G42" s="105" t="s">
        <v>11</v>
      </c>
      <c r="H42" s="107" t="s">
        <v>11</v>
      </c>
      <c r="I42" s="94">
        <v>2016</v>
      </c>
    </row>
    <row r="43" spans="1:9" ht="18" x14ac:dyDescent="0.25">
      <c r="A43" s="228" t="s">
        <v>17</v>
      </c>
      <c r="B43" s="10">
        <v>22195</v>
      </c>
      <c r="C43" s="10">
        <v>3282</v>
      </c>
      <c r="D43" s="10">
        <v>75740</v>
      </c>
      <c r="E43" s="10">
        <v>8650</v>
      </c>
      <c r="F43" s="13" t="s">
        <v>11</v>
      </c>
      <c r="G43" s="10">
        <v>10232</v>
      </c>
      <c r="H43" s="108" t="s">
        <v>11</v>
      </c>
      <c r="I43" s="229" t="s">
        <v>21</v>
      </c>
    </row>
    <row r="44" spans="1:9" ht="18" x14ac:dyDescent="0.25">
      <c r="A44" s="228" t="s">
        <v>18</v>
      </c>
      <c r="B44" s="97">
        <v>5165</v>
      </c>
      <c r="C44" s="97">
        <v>560</v>
      </c>
      <c r="D44" s="97">
        <v>13935</v>
      </c>
      <c r="E44" s="97">
        <v>1234</v>
      </c>
      <c r="F44" s="104" t="s">
        <v>11</v>
      </c>
      <c r="G44" s="97">
        <v>2617</v>
      </c>
      <c r="H44" s="109" t="s">
        <v>11</v>
      </c>
      <c r="I44" s="229" t="s">
        <v>22</v>
      </c>
    </row>
    <row r="45" spans="1:9" ht="18" x14ac:dyDescent="0.25">
      <c r="A45" s="228" t="s">
        <v>19</v>
      </c>
      <c r="B45" s="97">
        <v>51777</v>
      </c>
      <c r="C45" s="97">
        <v>6615</v>
      </c>
      <c r="D45" s="97">
        <v>180821</v>
      </c>
      <c r="E45" s="97">
        <v>19760</v>
      </c>
      <c r="F45" s="104" t="s">
        <v>11</v>
      </c>
      <c r="G45" s="97">
        <v>28054</v>
      </c>
      <c r="H45" s="109" t="s">
        <v>11</v>
      </c>
      <c r="I45" s="229" t="s">
        <v>23</v>
      </c>
    </row>
    <row r="46" spans="1:9" ht="18" x14ac:dyDescent="0.25">
      <c r="A46" s="228" t="s">
        <v>20</v>
      </c>
      <c r="B46" s="97">
        <v>6871</v>
      </c>
      <c r="C46" s="97">
        <v>795</v>
      </c>
      <c r="D46" s="97">
        <v>25119</v>
      </c>
      <c r="E46" s="97">
        <v>2420</v>
      </c>
      <c r="F46" s="249" t="s">
        <v>11</v>
      </c>
      <c r="G46" s="104" t="s">
        <v>11</v>
      </c>
      <c r="H46" s="109" t="s">
        <v>11</v>
      </c>
      <c r="I46" s="229" t="s">
        <v>71</v>
      </c>
    </row>
    <row r="47" spans="1:9" ht="18.75" thickBot="1" x14ac:dyDescent="0.3">
      <c r="A47" s="230" t="s">
        <v>49</v>
      </c>
      <c r="B47" s="101">
        <v>21453</v>
      </c>
      <c r="C47" s="101">
        <v>2312</v>
      </c>
      <c r="D47" s="101">
        <v>107323</v>
      </c>
      <c r="E47" s="101">
        <v>4967</v>
      </c>
      <c r="F47" s="252" t="s">
        <v>11</v>
      </c>
      <c r="G47" s="115" t="s">
        <v>11</v>
      </c>
      <c r="H47" s="110" t="s">
        <v>11</v>
      </c>
      <c r="I47" s="231" t="s">
        <v>50</v>
      </c>
    </row>
    <row r="48" spans="1:9" ht="15.75" thickTop="1" x14ac:dyDescent="0.25"/>
  </sheetData>
  <printOptions horizontalCentered="1"/>
  <pageMargins left="0.7" right="0.7" top="0.75" bottom="0.75" header="0.3" footer="0.3"/>
  <pageSetup paperSize="9"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rightToLeft="1" zoomScaleNormal="100" zoomScaleSheetLayoutView="85" workbookViewId="0">
      <selection activeCell="C51" sqref="C51"/>
    </sheetView>
  </sheetViews>
  <sheetFormatPr defaultRowHeight="15" x14ac:dyDescent="0.25"/>
  <cols>
    <col min="1" max="1" width="17.7109375" customWidth="1"/>
    <col min="2" max="7" width="8.7109375" customWidth="1"/>
    <col min="8" max="8" width="10.140625" bestFit="1" customWidth="1"/>
    <col min="9" max="9" width="18.7109375" customWidth="1"/>
  </cols>
  <sheetData>
    <row r="1" spans="1:9" ht="18.75" x14ac:dyDescent="0.45">
      <c r="A1" s="241" t="s">
        <v>217</v>
      </c>
      <c r="B1" s="62"/>
      <c r="C1" s="62"/>
      <c r="D1" s="62"/>
      <c r="E1" s="62"/>
      <c r="F1" s="62"/>
      <c r="G1" s="62"/>
      <c r="H1" s="62"/>
      <c r="I1" s="62"/>
    </row>
    <row r="2" spans="1:9" x14ac:dyDescent="0.25">
      <c r="A2" s="242" t="s">
        <v>218</v>
      </c>
      <c r="B2" s="61"/>
      <c r="C2" s="61"/>
      <c r="D2" s="61"/>
      <c r="E2" s="61"/>
      <c r="F2" s="61"/>
      <c r="G2" s="61"/>
      <c r="H2" s="61"/>
      <c r="I2" s="61"/>
    </row>
    <row r="3" spans="1:9" ht="16.5" x14ac:dyDescent="0.35">
      <c r="A3" s="248" t="s">
        <v>57</v>
      </c>
      <c r="B3" s="59"/>
      <c r="C3" s="59"/>
      <c r="D3" s="59"/>
      <c r="E3" s="59"/>
      <c r="F3" s="59"/>
      <c r="G3" s="59"/>
      <c r="H3" s="59"/>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21" customHeight="1" x14ac:dyDescent="0.25">
      <c r="A6" s="93">
        <v>2010</v>
      </c>
      <c r="B6" s="79">
        <f>SUM(B10,B7)</f>
        <v>12137</v>
      </c>
      <c r="C6" s="79">
        <f>SUM(C7,C10)</f>
        <v>2570</v>
      </c>
      <c r="D6" s="79">
        <f>SUM(D7,D10)</f>
        <v>56459</v>
      </c>
      <c r="E6" s="79">
        <f>SUM(E7,E10)</f>
        <v>5862</v>
      </c>
      <c r="F6" s="79">
        <f>SUM(F7,F10)</f>
        <v>5984</v>
      </c>
      <c r="G6" s="79">
        <f>SUM(G7,G10)</f>
        <v>7269</v>
      </c>
      <c r="H6" s="95">
        <f t="shared" ref="H6:H11" si="0">SUM(B6:G6)</f>
        <v>90281</v>
      </c>
      <c r="I6" s="94">
        <v>2010</v>
      </c>
    </row>
    <row r="7" spans="1:9" s="80" customFormat="1" ht="18.75" customHeight="1" x14ac:dyDescent="0.25">
      <c r="A7" s="88" t="s">
        <v>8</v>
      </c>
      <c r="B7" s="10">
        <f t="shared" ref="B7:G7" si="1">SUM(B8:B9)</f>
        <v>5117</v>
      </c>
      <c r="C7" s="10">
        <f t="shared" si="1"/>
        <v>1536</v>
      </c>
      <c r="D7" s="10">
        <f t="shared" si="1"/>
        <v>40794</v>
      </c>
      <c r="E7" s="10">
        <f t="shared" si="1"/>
        <v>4590</v>
      </c>
      <c r="F7" s="10">
        <v>3553</v>
      </c>
      <c r="G7" s="10">
        <f t="shared" si="1"/>
        <v>5680</v>
      </c>
      <c r="H7" s="96">
        <f t="shared" si="0"/>
        <v>61270</v>
      </c>
      <c r="I7" s="116" t="s">
        <v>69</v>
      </c>
    </row>
    <row r="8" spans="1:9" ht="18" x14ac:dyDescent="0.25">
      <c r="A8" s="78" t="s">
        <v>13</v>
      </c>
      <c r="B8" s="97">
        <v>1330</v>
      </c>
      <c r="C8" s="97">
        <v>1178</v>
      </c>
      <c r="D8" s="97">
        <v>28864</v>
      </c>
      <c r="E8" s="97">
        <v>4123</v>
      </c>
      <c r="F8" s="104" t="s">
        <v>11</v>
      </c>
      <c r="G8" s="97">
        <v>5680</v>
      </c>
      <c r="H8" s="254" t="s">
        <v>11</v>
      </c>
      <c r="I8" s="117" t="s">
        <v>14</v>
      </c>
    </row>
    <row r="9" spans="1:9" ht="18" x14ac:dyDescent="0.25">
      <c r="A9" s="78" t="s">
        <v>15</v>
      </c>
      <c r="B9" s="97">
        <v>3787</v>
      </c>
      <c r="C9" s="97">
        <v>358</v>
      </c>
      <c r="D9" s="97">
        <v>11930</v>
      </c>
      <c r="E9" s="97">
        <v>467</v>
      </c>
      <c r="F9" s="104" t="s">
        <v>11</v>
      </c>
      <c r="G9" s="99" t="s">
        <v>170</v>
      </c>
      <c r="H9" s="254" t="s">
        <v>11</v>
      </c>
      <c r="I9" s="118" t="s">
        <v>16</v>
      </c>
    </row>
    <row r="10" spans="1:9" s="80" customFormat="1" ht="24.95" customHeight="1" thickBot="1" x14ac:dyDescent="0.3">
      <c r="A10" s="88" t="s">
        <v>9</v>
      </c>
      <c r="B10" s="10">
        <v>7020</v>
      </c>
      <c r="C10" s="10">
        <v>1034</v>
      </c>
      <c r="D10" s="10">
        <v>15665</v>
      </c>
      <c r="E10" s="10">
        <v>1272</v>
      </c>
      <c r="F10" s="227">
        <v>2431</v>
      </c>
      <c r="G10" s="10">
        <v>1589</v>
      </c>
      <c r="H10" s="96">
        <f t="shared" si="0"/>
        <v>29011</v>
      </c>
      <c r="I10" s="116" t="s">
        <v>10</v>
      </c>
    </row>
    <row r="11" spans="1:9" ht="21" customHeight="1" x14ac:dyDescent="0.25">
      <c r="A11" s="93">
        <v>2011</v>
      </c>
      <c r="B11" s="79">
        <f>SUM(B15,B12)</f>
        <v>12856</v>
      </c>
      <c r="C11" s="79">
        <f>SUM(C12,C15)</f>
        <v>2910</v>
      </c>
      <c r="D11" s="79">
        <f>SUM(D12,D15)</f>
        <v>59168</v>
      </c>
      <c r="E11" s="79">
        <f>SUM(E12,E15)</f>
        <v>6330</v>
      </c>
      <c r="F11" s="79">
        <f>SUM(F12,F15)</f>
        <v>4232</v>
      </c>
      <c r="G11" s="79">
        <f>SUM(G12,G15)</f>
        <v>7781</v>
      </c>
      <c r="H11" s="95">
        <f t="shared" si="0"/>
        <v>93277</v>
      </c>
      <c r="I11" s="94">
        <v>2011</v>
      </c>
    </row>
    <row r="12" spans="1:9" ht="18" x14ac:dyDescent="0.25">
      <c r="A12" s="88" t="s">
        <v>8</v>
      </c>
      <c r="B12" s="10">
        <f>SUM(B13:B14)</f>
        <v>5105</v>
      </c>
      <c r="C12" s="10">
        <v>1575</v>
      </c>
      <c r="D12" s="10">
        <f>SUM(D13:D14)</f>
        <v>42895</v>
      </c>
      <c r="E12" s="10">
        <f>SUM(E13:E14)</f>
        <v>4916</v>
      </c>
      <c r="F12" s="10">
        <v>3059</v>
      </c>
      <c r="G12" s="10">
        <v>6082</v>
      </c>
      <c r="H12" s="96">
        <f t="shared" ref="H12:H20" si="2">SUM(B12:G12)</f>
        <v>63632</v>
      </c>
      <c r="I12" s="116" t="s">
        <v>69</v>
      </c>
    </row>
    <row r="13" spans="1:9" ht="18" x14ac:dyDescent="0.25">
      <c r="A13" s="78" t="s">
        <v>13</v>
      </c>
      <c r="B13" s="97">
        <v>1300</v>
      </c>
      <c r="C13" s="97">
        <v>1208</v>
      </c>
      <c r="D13" s="97">
        <v>30979</v>
      </c>
      <c r="E13" s="97">
        <v>4430</v>
      </c>
      <c r="F13" s="104" t="s">
        <v>11</v>
      </c>
      <c r="G13" s="97">
        <v>6082</v>
      </c>
      <c r="H13" s="109" t="s">
        <v>11</v>
      </c>
      <c r="I13" s="117" t="s">
        <v>14</v>
      </c>
    </row>
    <row r="14" spans="1:9" ht="18" x14ac:dyDescent="0.25">
      <c r="A14" s="78" t="s">
        <v>15</v>
      </c>
      <c r="B14" s="97">
        <v>3805</v>
      </c>
      <c r="C14" s="97">
        <v>367</v>
      </c>
      <c r="D14" s="97">
        <v>11916</v>
      </c>
      <c r="E14" s="97">
        <v>486</v>
      </c>
      <c r="F14" s="104" t="s">
        <v>11</v>
      </c>
      <c r="G14" s="99" t="s">
        <v>170</v>
      </c>
      <c r="H14" s="109" t="s">
        <v>11</v>
      </c>
      <c r="I14" s="118" t="s">
        <v>16</v>
      </c>
    </row>
    <row r="15" spans="1:9" ht="24.95" customHeight="1" thickBot="1" x14ac:dyDescent="0.3">
      <c r="A15" s="77" t="s">
        <v>9</v>
      </c>
      <c r="B15" s="97">
        <v>7751</v>
      </c>
      <c r="C15" s="97">
        <v>1335</v>
      </c>
      <c r="D15" s="97">
        <v>16273</v>
      </c>
      <c r="E15" s="97">
        <v>1414</v>
      </c>
      <c r="F15" s="100">
        <v>1173</v>
      </c>
      <c r="G15" s="97">
        <v>1699</v>
      </c>
      <c r="H15" s="98">
        <f t="shared" si="2"/>
        <v>29645</v>
      </c>
      <c r="I15" s="119" t="s">
        <v>10</v>
      </c>
    </row>
    <row r="16" spans="1:9" ht="21" customHeight="1" x14ac:dyDescent="0.25">
      <c r="A16" s="93">
        <v>2012</v>
      </c>
      <c r="B16" s="79">
        <f t="shared" ref="B16:G16" si="3">SUM(B17,B20)</f>
        <v>13499</v>
      </c>
      <c r="C16" s="79">
        <f t="shared" si="3"/>
        <v>3282</v>
      </c>
      <c r="D16" s="79">
        <f t="shared" si="3"/>
        <v>61279</v>
      </c>
      <c r="E16" s="79">
        <f t="shared" si="3"/>
        <v>7049</v>
      </c>
      <c r="F16" s="79">
        <f t="shared" si="3"/>
        <v>4637</v>
      </c>
      <c r="G16" s="79">
        <f t="shared" si="3"/>
        <v>8259</v>
      </c>
      <c r="H16" s="95">
        <f t="shared" si="2"/>
        <v>98005</v>
      </c>
      <c r="I16" s="94">
        <v>2012</v>
      </c>
    </row>
    <row r="17" spans="1:9" ht="18" x14ac:dyDescent="0.25">
      <c r="A17" s="88" t="s">
        <v>8</v>
      </c>
      <c r="B17" s="10">
        <f>SUM(B18:B19)</f>
        <v>5224</v>
      </c>
      <c r="C17" s="10">
        <f>SUM(C18:C19)</f>
        <v>1919</v>
      </c>
      <c r="D17" s="10">
        <f>SUM(D18:D19)</f>
        <v>45006</v>
      </c>
      <c r="E17" s="10">
        <f>SUM(E18:E19)</f>
        <v>5461</v>
      </c>
      <c r="F17" s="10">
        <v>3182</v>
      </c>
      <c r="G17" s="10">
        <v>6473</v>
      </c>
      <c r="H17" s="96">
        <f t="shared" si="2"/>
        <v>67265</v>
      </c>
      <c r="I17" s="116" t="s">
        <v>69</v>
      </c>
    </row>
    <row r="18" spans="1:9" ht="18" x14ac:dyDescent="0.25">
      <c r="A18" s="78" t="s">
        <v>13</v>
      </c>
      <c r="B18" s="97">
        <v>1351</v>
      </c>
      <c r="C18" s="97">
        <v>1244</v>
      </c>
      <c r="D18" s="97">
        <v>32857</v>
      </c>
      <c r="E18" s="97">
        <v>4957</v>
      </c>
      <c r="F18" s="104" t="s">
        <v>11</v>
      </c>
      <c r="G18" s="97">
        <v>6473</v>
      </c>
      <c r="H18" s="109" t="s">
        <v>11</v>
      </c>
      <c r="I18" s="117" t="s">
        <v>14</v>
      </c>
    </row>
    <row r="19" spans="1:9" ht="18" x14ac:dyDescent="0.25">
      <c r="A19" s="78" t="s">
        <v>15</v>
      </c>
      <c r="B19" s="97">
        <v>3873</v>
      </c>
      <c r="C19" s="97">
        <v>675</v>
      </c>
      <c r="D19" s="97">
        <v>12149</v>
      </c>
      <c r="E19" s="97">
        <v>504</v>
      </c>
      <c r="F19" s="104" t="s">
        <v>11</v>
      </c>
      <c r="G19" s="99" t="s">
        <v>170</v>
      </c>
      <c r="H19" s="109" t="s">
        <v>11</v>
      </c>
      <c r="I19" s="118" t="s">
        <v>16</v>
      </c>
    </row>
    <row r="20" spans="1:9" ht="24.95" customHeight="1" thickBot="1" x14ac:dyDescent="0.3">
      <c r="A20" s="77" t="s">
        <v>9</v>
      </c>
      <c r="B20" s="97">
        <v>8275</v>
      </c>
      <c r="C20" s="97">
        <v>1363</v>
      </c>
      <c r="D20" s="97">
        <v>16273</v>
      </c>
      <c r="E20" s="97">
        <v>1588</v>
      </c>
      <c r="F20" s="100">
        <v>1455</v>
      </c>
      <c r="G20" s="97">
        <v>1786</v>
      </c>
      <c r="H20" s="98">
        <f t="shared" si="2"/>
        <v>30740</v>
      </c>
      <c r="I20" s="119" t="s">
        <v>10</v>
      </c>
    </row>
    <row r="21" spans="1:9" ht="21" customHeight="1" x14ac:dyDescent="0.25">
      <c r="A21" s="93">
        <v>2013</v>
      </c>
      <c r="B21" s="79">
        <f t="shared" ref="B21:G21" si="4">SUM(B22,B25)</f>
        <v>16016</v>
      </c>
      <c r="C21" s="79">
        <f t="shared" si="4"/>
        <v>3317</v>
      </c>
      <c r="D21" s="79">
        <f t="shared" si="4"/>
        <v>68348</v>
      </c>
      <c r="E21" s="79">
        <f t="shared" si="4"/>
        <v>7662</v>
      </c>
      <c r="F21" s="79">
        <f t="shared" si="4"/>
        <v>4267</v>
      </c>
      <c r="G21" s="79">
        <f t="shared" si="4"/>
        <v>8933</v>
      </c>
      <c r="H21" s="95">
        <f t="shared" ref="H21:H30" si="5">SUM(B21:G21)</f>
        <v>108543</v>
      </c>
      <c r="I21" s="94">
        <v>2013</v>
      </c>
    </row>
    <row r="22" spans="1:9" ht="18" x14ac:dyDescent="0.25">
      <c r="A22" s="88" t="s">
        <v>8</v>
      </c>
      <c r="B22" s="10">
        <f>SUM(B23:B24)</f>
        <v>6770</v>
      </c>
      <c r="C22" s="10">
        <f>SUM(C23:C24)</f>
        <v>1932</v>
      </c>
      <c r="D22" s="10">
        <f>SUM(D23:D24)</f>
        <v>47622</v>
      </c>
      <c r="E22" s="10">
        <f>SUM(E23:E24)</f>
        <v>5977</v>
      </c>
      <c r="F22" s="10">
        <v>2446</v>
      </c>
      <c r="G22" s="10">
        <v>7151</v>
      </c>
      <c r="H22" s="96">
        <f t="shared" si="5"/>
        <v>71898</v>
      </c>
      <c r="I22" s="116" t="s">
        <v>69</v>
      </c>
    </row>
    <row r="23" spans="1:9" ht="18" x14ac:dyDescent="0.25">
      <c r="A23" s="78" t="s">
        <v>13</v>
      </c>
      <c r="B23" s="97">
        <v>1636</v>
      </c>
      <c r="C23" s="97">
        <v>1254</v>
      </c>
      <c r="D23" s="97">
        <v>34878</v>
      </c>
      <c r="E23" s="97">
        <v>5444</v>
      </c>
      <c r="F23" s="104" t="s">
        <v>11</v>
      </c>
      <c r="G23" s="97">
        <v>7151</v>
      </c>
      <c r="H23" s="109" t="s">
        <v>11</v>
      </c>
      <c r="I23" s="117" t="s">
        <v>14</v>
      </c>
    </row>
    <row r="24" spans="1:9" ht="18" x14ac:dyDescent="0.25">
      <c r="A24" s="78" t="s">
        <v>15</v>
      </c>
      <c r="B24" s="97">
        <v>5134</v>
      </c>
      <c r="C24" s="97">
        <v>678</v>
      </c>
      <c r="D24" s="97">
        <v>12744</v>
      </c>
      <c r="E24" s="97">
        <v>533</v>
      </c>
      <c r="F24" s="104" t="s">
        <v>11</v>
      </c>
      <c r="G24" s="99" t="s">
        <v>170</v>
      </c>
      <c r="H24" s="109" t="s">
        <v>11</v>
      </c>
      <c r="I24" s="118" t="s">
        <v>16</v>
      </c>
    </row>
    <row r="25" spans="1:9" ht="24.95" customHeight="1" thickBot="1" x14ac:dyDescent="0.3">
      <c r="A25" s="77" t="s">
        <v>9</v>
      </c>
      <c r="B25" s="97">
        <v>9246</v>
      </c>
      <c r="C25" s="97">
        <v>1385</v>
      </c>
      <c r="D25" s="97">
        <v>20726</v>
      </c>
      <c r="E25" s="97">
        <v>1685</v>
      </c>
      <c r="F25" s="100">
        <v>1821</v>
      </c>
      <c r="G25" s="97">
        <v>1782</v>
      </c>
      <c r="H25" s="98">
        <f t="shared" si="5"/>
        <v>36645</v>
      </c>
      <c r="I25" s="119" t="s">
        <v>10</v>
      </c>
    </row>
    <row r="26" spans="1:9" ht="21" customHeight="1" x14ac:dyDescent="0.25">
      <c r="A26" s="93">
        <v>2014</v>
      </c>
      <c r="B26" s="79">
        <f t="shared" ref="B26:G26" si="6">SUM(B27,B30)</f>
        <v>17436</v>
      </c>
      <c r="C26" s="79">
        <f t="shared" si="6"/>
        <v>3324</v>
      </c>
      <c r="D26" s="79">
        <f t="shared" si="6"/>
        <v>68747</v>
      </c>
      <c r="E26" s="79">
        <f t="shared" si="6"/>
        <v>8660</v>
      </c>
      <c r="F26" s="79">
        <f t="shared" si="6"/>
        <v>5500</v>
      </c>
      <c r="G26" s="79">
        <f t="shared" si="6"/>
        <v>9789</v>
      </c>
      <c r="H26" s="95">
        <f t="shared" si="5"/>
        <v>113456</v>
      </c>
      <c r="I26" s="94">
        <v>2014</v>
      </c>
    </row>
    <row r="27" spans="1:9" ht="18" x14ac:dyDescent="0.25">
      <c r="A27" s="88" t="s">
        <v>8</v>
      </c>
      <c r="B27" s="10">
        <v>6504</v>
      </c>
      <c r="C27" s="10">
        <f>SUM(C28:C29)</f>
        <v>1957</v>
      </c>
      <c r="D27" s="10">
        <f>SUM(D28:D29)</f>
        <v>48330</v>
      </c>
      <c r="E27" s="10">
        <f>SUM(E28:E29)</f>
        <v>6873</v>
      </c>
      <c r="F27" s="10">
        <v>3744</v>
      </c>
      <c r="G27" s="10">
        <v>7640</v>
      </c>
      <c r="H27" s="96">
        <f t="shared" si="5"/>
        <v>75048</v>
      </c>
      <c r="I27" s="116" t="s">
        <v>69</v>
      </c>
    </row>
    <row r="28" spans="1:9" ht="18" x14ac:dyDescent="0.25">
      <c r="A28" s="78" t="s">
        <v>13</v>
      </c>
      <c r="B28" s="97">
        <v>1637</v>
      </c>
      <c r="C28" s="97">
        <v>1279</v>
      </c>
      <c r="D28" s="97">
        <v>35101</v>
      </c>
      <c r="E28" s="97">
        <v>6305</v>
      </c>
      <c r="F28" s="104" t="s">
        <v>11</v>
      </c>
      <c r="G28" s="97">
        <v>7640</v>
      </c>
      <c r="H28" s="109" t="s">
        <v>11</v>
      </c>
      <c r="I28" s="117" t="s">
        <v>14</v>
      </c>
    </row>
    <row r="29" spans="1:9" ht="18" x14ac:dyDescent="0.25">
      <c r="A29" s="78" t="s">
        <v>15</v>
      </c>
      <c r="B29" s="97">
        <v>5816</v>
      </c>
      <c r="C29" s="97">
        <v>678</v>
      </c>
      <c r="D29" s="97">
        <v>13229</v>
      </c>
      <c r="E29" s="97">
        <v>568</v>
      </c>
      <c r="F29" s="104" t="s">
        <v>11</v>
      </c>
      <c r="G29" s="99" t="s">
        <v>170</v>
      </c>
      <c r="H29" s="109" t="s">
        <v>11</v>
      </c>
      <c r="I29" s="118" t="s">
        <v>16</v>
      </c>
    </row>
    <row r="30" spans="1:9" ht="24.95" customHeight="1" thickBot="1" x14ac:dyDescent="0.3">
      <c r="A30" s="77" t="s">
        <v>9</v>
      </c>
      <c r="B30" s="97">
        <v>10932</v>
      </c>
      <c r="C30" s="97">
        <v>1367</v>
      </c>
      <c r="D30" s="97">
        <v>20417</v>
      </c>
      <c r="E30" s="97">
        <v>1787</v>
      </c>
      <c r="F30" s="100">
        <v>1756</v>
      </c>
      <c r="G30" s="97">
        <v>2149</v>
      </c>
      <c r="H30" s="98">
        <f t="shared" si="5"/>
        <v>38408</v>
      </c>
      <c r="I30" s="119" t="s">
        <v>10</v>
      </c>
    </row>
    <row r="31" spans="1:9" ht="21" customHeight="1" x14ac:dyDescent="0.25">
      <c r="A31" s="93">
        <v>2015</v>
      </c>
      <c r="B31" s="79">
        <f>SUM(B32,B35)</f>
        <v>20033</v>
      </c>
      <c r="C31" s="79">
        <f>SUM(C32,C35)</f>
        <v>3295</v>
      </c>
      <c r="D31" s="79">
        <f>SUM(D32,D35)</f>
        <v>73921</v>
      </c>
      <c r="E31" s="79">
        <f>SUM(E32,E35)</f>
        <v>8914</v>
      </c>
      <c r="F31" s="105" t="s">
        <v>11</v>
      </c>
      <c r="G31" s="79">
        <f>SUM(G32,G35)</f>
        <v>10150</v>
      </c>
      <c r="H31" s="107" t="s">
        <v>11</v>
      </c>
      <c r="I31" s="94">
        <v>2015</v>
      </c>
    </row>
    <row r="32" spans="1:9" ht="18" x14ac:dyDescent="0.25">
      <c r="A32" s="88" t="s">
        <v>8</v>
      </c>
      <c r="B32" s="10">
        <v>6504</v>
      </c>
      <c r="C32" s="10">
        <f>SUM(C33:C34)</f>
        <v>1961</v>
      </c>
      <c r="D32" s="10">
        <f>SUM(D33:D34)</f>
        <v>52868</v>
      </c>
      <c r="E32" s="10">
        <f>SUM(E33:E34)</f>
        <v>6955</v>
      </c>
      <c r="F32" s="13" t="s">
        <v>11</v>
      </c>
      <c r="G32" s="10">
        <f>SUM(G33:G34)</f>
        <v>8105</v>
      </c>
      <c r="H32" s="108" t="s">
        <v>11</v>
      </c>
      <c r="I32" s="116" t="s">
        <v>69</v>
      </c>
    </row>
    <row r="33" spans="1:9" ht="18" x14ac:dyDescent="0.25">
      <c r="A33" s="78" t="s">
        <v>13</v>
      </c>
      <c r="B33" s="97">
        <v>1662</v>
      </c>
      <c r="C33" s="97">
        <v>1270</v>
      </c>
      <c r="D33" s="97">
        <v>37676</v>
      </c>
      <c r="E33" s="97">
        <v>6393</v>
      </c>
      <c r="F33" s="104" t="s">
        <v>11</v>
      </c>
      <c r="G33" s="97">
        <v>8105</v>
      </c>
      <c r="H33" s="109" t="s">
        <v>11</v>
      </c>
      <c r="I33" s="117" t="s">
        <v>14</v>
      </c>
    </row>
    <row r="34" spans="1:9" ht="18" x14ac:dyDescent="0.25">
      <c r="A34" s="78" t="s">
        <v>15</v>
      </c>
      <c r="B34" s="97">
        <v>5290</v>
      </c>
      <c r="C34" s="97">
        <v>691</v>
      </c>
      <c r="D34" s="97">
        <v>15192</v>
      </c>
      <c r="E34" s="97">
        <v>562</v>
      </c>
      <c r="F34" s="104" t="s">
        <v>11</v>
      </c>
      <c r="G34" s="99" t="s">
        <v>170</v>
      </c>
      <c r="H34" s="109" t="s">
        <v>11</v>
      </c>
      <c r="I34" s="118" t="s">
        <v>16</v>
      </c>
    </row>
    <row r="35" spans="1:9" ht="24.95" customHeight="1" thickBot="1" x14ac:dyDescent="0.3">
      <c r="A35" s="77" t="s">
        <v>9</v>
      </c>
      <c r="B35" s="97">
        <v>13529</v>
      </c>
      <c r="C35" s="97">
        <v>1334</v>
      </c>
      <c r="D35" s="97">
        <v>21053</v>
      </c>
      <c r="E35" s="97">
        <v>1959</v>
      </c>
      <c r="F35" s="104" t="s">
        <v>11</v>
      </c>
      <c r="G35" s="97">
        <v>2045</v>
      </c>
      <c r="H35" s="109" t="s">
        <v>11</v>
      </c>
      <c r="I35" s="119" t="s">
        <v>10</v>
      </c>
    </row>
    <row r="36" spans="1:9" ht="21" customHeight="1" x14ac:dyDescent="0.25">
      <c r="A36" s="93">
        <v>2016</v>
      </c>
      <c r="B36" s="79">
        <f t="shared" ref="B36:G36" si="7">SUM(B37,B40)</f>
        <v>22195</v>
      </c>
      <c r="C36" s="79">
        <f t="shared" si="7"/>
        <v>3282</v>
      </c>
      <c r="D36" s="79">
        <f t="shared" si="7"/>
        <v>75740</v>
      </c>
      <c r="E36" s="79">
        <f t="shared" si="7"/>
        <v>8650</v>
      </c>
      <c r="F36" s="105" t="s">
        <v>11</v>
      </c>
      <c r="G36" s="79">
        <f t="shared" si="7"/>
        <v>10232</v>
      </c>
      <c r="H36" s="107" t="s">
        <v>11</v>
      </c>
      <c r="I36" s="94">
        <v>2016</v>
      </c>
    </row>
    <row r="37" spans="1:9" ht="18" x14ac:dyDescent="0.25">
      <c r="A37" s="88" t="s">
        <v>8</v>
      </c>
      <c r="B37" s="10">
        <f>SUM(B38:B39)</f>
        <v>7018</v>
      </c>
      <c r="C37" s="10">
        <f>SUM(C38:C39)</f>
        <v>1889</v>
      </c>
      <c r="D37" s="10">
        <f>SUM(D38:D39)</f>
        <v>55059</v>
      </c>
      <c r="E37" s="10">
        <f>SUM(E38:E39)</f>
        <v>6488</v>
      </c>
      <c r="F37" s="13" t="s">
        <v>11</v>
      </c>
      <c r="G37" s="10">
        <f>SUM(G38:G39)</f>
        <v>8434</v>
      </c>
      <c r="H37" s="108" t="s">
        <v>11</v>
      </c>
      <c r="I37" s="116" t="s">
        <v>69</v>
      </c>
    </row>
    <row r="38" spans="1:9" ht="18" x14ac:dyDescent="0.25">
      <c r="A38" s="78" t="s">
        <v>13</v>
      </c>
      <c r="B38" s="97">
        <v>1690</v>
      </c>
      <c r="C38" s="97">
        <v>1187</v>
      </c>
      <c r="D38" s="97">
        <v>39180</v>
      </c>
      <c r="E38" s="97">
        <v>5875</v>
      </c>
      <c r="F38" s="104" t="s">
        <v>11</v>
      </c>
      <c r="G38" s="97">
        <v>8434</v>
      </c>
      <c r="H38" s="109" t="s">
        <v>11</v>
      </c>
      <c r="I38" s="117" t="s">
        <v>14</v>
      </c>
    </row>
    <row r="39" spans="1:9" ht="18" x14ac:dyDescent="0.25">
      <c r="A39" s="78" t="s">
        <v>15</v>
      </c>
      <c r="B39" s="97">
        <v>5328</v>
      </c>
      <c r="C39" s="97">
        <v>702</v>
      </c>
      <c r="D39" s="97">
        <v>15879</v>
      </c>
      <c r="E39" s="97">
        <v>613</v>
      </c>
      <c r="F39" s="104" t="s">
        <v>11</v>
      </c>
      <c r="G39" s="99" t="s">
        <v>170</v>
      </c>
      <c r="H39" s="109" t="s">
        <v>11</v>
      </c>
      <c r="I39" s="118" t="s">
        <v>16</v>
      </c>
    </row>
    <row r="40" spans="1:9" ht="24.95" customHeight="1" thickBot="1" x14ac:dyDescent="0.3">
      <c r="A40" s="87" t="s">
        <v>9</v>
      </c>
      <c r="B40" s="101">
        <v>15177</v>
      </c>
      <c r="C40" s="101">
        <v>1393</v>
      </c>
      <c r="D40" s="101">
        <v>20681</v>
      </c>
      <c r="E40" s="101">
        <v>2162</v>
      </c>
      <c r="F40" s="252" t="s">
        <v>11</v>
      </c>
      <c r="G40" s="101">
        <v>1798</v>
      </c>
      <c r="H40" s="110" t="s">
        <v>11</v>
      </c>
      <c r="I40" s="120" t="s">
        <v>10</v>
      </c>
    </row>
    <row r="41" spans="1:9" ht="15.75" thickTop="1" x14ac:dyDescent="0.25"/>
    <row r="50" ht="13.5" customHeight="1" x14ac:dyDescent="0.25"/>
  </sheetData>
  <printOptions horizontalCentered="1"/>
  <pageMargins left="0.45" right="0.45" top="0.5" bottom="0.5" header="0.3" footer="0.3"/>
  <pageSetup paperSize="9" scale="86" orientation="portrait" r:id="rId1"/>
  <ignoredErrors>
    <ignoredError sqref="B7:G8 B40:G40 B39:F39 B36:G38 B34:F34 B30:G33 B29:E29 B25:G27 B24:E24 B20:G22 B19:E19 B15:G17 B14:E14 B10:G12 B9:F9 B35:E35 G35 B13:E13 G13 B18:E18 G18 B23:E23 G23 B28:E28 G28"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25" zoomScaleNormal="100" zoomScaleSheetLayoutView="100" workbookViewId="0">
      <selection activeCell="K23" sqref="K23"/>
    </sheetView>
  </sheetViews>
  <sheetFormatPr defaultRowHeight="15" x14ac:dyDescent="0.25"/>
  <cols>
    <col min="1" max="1" width="17.7109375" customWidth="1"/>
    <col min="2" max="7" width="8.7109375" customWidth="1"/>
    <col min="8" max="8" width="10.140625" bestFit="1" customWidth="1"/>
    <col min="9" max="9" width="18.7109375" customWidth="1"/>
  </cols>
  <sheetData>
    <row r="1" spans="1:9" ht="18.75" x14ac:dyDescent="0.45">
      <c r="A1" s="258" t="s">
        <v>215</v>
      </c>
      <c r="B1" s="62"/>
      <c r="C1" s="62"/>
      <c r="D1" s="62"/>
      <c r="E1" s="62"/>
      <c r="F1" s="62"/>
      <c r="G1" s="62"/>
      <c r="H1" s="62"/>
      <c r="I1" s="62"/>
    </row>
    <row r="2" spans="1:9" x14ac:dyDescent="0.25">
      <c r="A2" s="259" t="s">
        <v>216</v>
      </c>
      <c r="B2" s="61"/>
      <c r="C2" s="61"/>
      <c r="D2" s="61"/>
      <c r="E2" s="61"/>
      <c r="F2" s="61"/>
      <c r="G2" s="61"/>
      <c r="H2" s="61"/>
      <c r="I2" s="61"/>
    </row>
    <row r="3" spans="1:9" ht="18" customHeight="1" x14ac:dyDescent="0.45">
      <c r="A3" s="260" t="s">
        <v>62</v>
      </c>
      <c r="B3" s="5"/>
      <c r="C3" s="5"/>
      <c r="D3" s="5"/>
      <c r="E3" s="5"/>
      <c r="F3" s="5"/>
      <c r="G3" s="5"/>
      <c r="H3" s="5"/>
      <c r="I3" s="261" t="s">
        <v>63</v>
      </c>
    </row>
    <row r="4" spans="1:9" ht="36" x14ac:dyDescent="0.45">
      <c r="A4" s="76"/>
      <c r="B4" s="83" t="s">
        <v>183</v>
      </c>
      <c r="C4" s="84" t="s">
        <v>55</v>
      </c>
      <c r="D4" s="84" t="s">
        <v>56</v>
      </c>
      <c r="E4" s="84" t="s">
        <v>184</v>
      </c>
      <c r="F4" s="84" t="s">
        <v>185</v>
      </c>
      <c r="G4" s="85" t="s">
        <v>186</v>
      </c>
      <c r="H4" s="86" t="s">
        <v>54</v>
      </c>
      <c r="I4" s="76"/>
    </row>
    <row r="5" spans="1:9" ht="19.5" customHeight="1"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127">
        <v>14.7</v>
      </c>
      <c r="C6" s="127">
        <v>20.9</v>
      </c>
      <c r="D6" s="127">
        <v>20.9</v>
      </c>
      <c r="E6" s="127">
        <v>18.100000000000001</v>
      </c>
      <c r="F6" s="127">
        <v>34.890134557908645</v>
      </c>
      <c r="G6" s="127">
        <v>24.781233763842923</v>
      </c>
      <c r="H6" s="128">
        <v>20.362248691799781</v>
      </c>
      <c r="I6" s="94">
        <v>2010</v>
      </c>
    </row>
    <row r="7" spans="1:9" ht="18.75" customHeight="1" x14ac:dyDescent="0.25">
      <c r="A7" s="88" t="s">
        <v>8</v>
      </c>
      <c r="B7" s="12">
        <v>6.1918642993101463</v>
      </c>
      <c r="C7" s="12">
        <v>12.502614886088642</v>
      </c>
      <c r="D7" s="12">
        <v>14.875843375609429</v>
      </c>
      <c r="E7" s="12">
        <v>16.549611516798937</v>
      </c>
      <c r="F7" s="12">
        <v>20.716017393758261</v>
      </c>
      <c r="G7" s="12">
        <v>19.364067654234116</v>
      </c>
      <c r="H7" s="129">
        <v>13.81902036249679</v>
      </c>
      <c r="I7" s="116" t="s">
        <v>69</v>
      </c>
    </row>
    <row r="8" spans="1:9" ht="18" x14ac:dyDescent="0.25">
      <c r="A8" s="78" t="s">
        <v>13</v>
      </c>
      <c r="B8" s="130">
        <v>1.6093764936647437</v>
      </c>
      <c r="C8" s="130">
        <v>9.5885939686278796</v>
      </c>
      <c r="D8" s="130">
        <v>10.525477844623978</v>
      </c>
      <c r="E8" s="130">
        <v>14.865805726309807</v>
      </c>
      <c r="F8" s="139" t="s">
        <v>11</v>
      </c>
      <c r="G8" s="130">
        <v>19.364067654234116</v>
      </c>
      <c r="H8" s="132" t="s">
        <v>11</v>
      </c>
      <c r="I8" s="117" t="s">
        <v>14</v>
      </c>
    </row>
    <row r="9" spans="1:9" ht="18" x14ac:dyDescent="0.25">
      <c r="A9" s="78" t="s">
        <v>15</v>
      </c>
      <c r="B9" s="130">
        <v>4.5824878056454024</v>
      </c>
      <c r="C9" s="130">
        <v>2.9140209174607645</v>
      </c>
      <c r="D9" s="130">
        <v>4.3503655309854512</v>
      </c>
      <c r="E9" s="130">
        <v>1.6838057904891295</v>
      </c>
      <c r="F9" s="139" t="s">
        <v>11</v>
      </c>
      <c r="G9" s="131" t="s">
        <v>170</v>
      </c>
      <c r="H9" s="132" t="s">
        <v>11</v>
      </c>
      <c r="I9" s="118" t="s">
        <v>16</v>
      </c>
    </row>
    <row r="10" spans="1:9" ht="18.75" thickBot="1" x14ac:dyDescent="0.3">
      <c r="A10" s="77" t="s">
        <v>9</v>
      </c>
      <c r="B10" s="130">
        <v>8.4946037485161661</v>
      </c>
      <c r="C10" s="130">
        <v>8.4164738230570695</v>
      </c>
      <c r="D10" s="130">
        <v>5.7123617806275861</v>
      </c>
      <c r="E10" s="130">
        <v>4.5862975706684637</v>
      </c>
      <c r="F10" s="133">
        <v>14.174117164150388</v>
      </c>
      <c r="G10" s="130">
        <v>5.4171661096088046</v>
      </c>
      <c r="H10" s="134">
        <v>6.543228329302992</v>
      </c>
      <c r="I10" s="119" t="s">
        <v>10</v>
      </c>
    </row>
    <row r="11" spans="1:9" x14ac:dyDescent="0.25">
      <c r="A11" s="93">
        <v>2011</v>
      </c>
      <c r="B11" s="127">
        <v>14.7</v>
      </c>
      <c r="C11" s="127">
        <v>24.4</v>
      </c>
      <c r="D11" s="127">
        <v>20.9</v>
      </c>
      <c r="E11" s="127">
        <v>18</v>
      </c>
      <c r="F11" s="127">
        <v>24.424069250777823</v>
      </c>
      <c r="G11" s="127">
        <v>25.108974433442665</v>
      </c>
      <c r="H11" s="128">
        <v>20.385260597922766</v>
      </c>
      <c r="I11" s="94">
        <v>2011</v>
      </c>
    </row>
    <row r="12" spans="1:9" ht="18" x14ac:dyDescent="0.25">
      <c r="A12" s="88" t="s">
        <v>8</v>
      </c>
      <c r="B12" s="12">
        <v>6.1773436091417429</v>
      </c>
      <c r="C12" s="12">
        <v>13.179695737309835</v>
      </c>
      <c r="D12" s="12">
        <v>15.226606659034017</v>
      </c>
      <c r="E12" s="12">
        <v>14.918225908552126</v>
      </c>
      <c r="F12" s="12">
        <v>17.654354404094843</v>
      </c>
      <c r="G12" s="12">
        <v>19.626369683099636</v>
      </c>
      <c r="H12" s="129">
        <v>13.90648179472991</v>
      </c>
      <c r="I12" s="116" t="s">
        <v>69</v>
      </c>
    </row>
    <row r="13" spans="1:9" ht="18" x14ac:dyDescent="0.25">
      <c r="A13" s="78" t="s">
        <v>13</v>
      </c>
      <c r="B13" s="130">
        <v>1.5730747682437347</v>
      </c>
      <c r="C13" s="130">
        <v>10.108617428997004</v>
      </c>
      <c r="D13" s="130">
        <v>10.996737328131831</v>
      </c>
      <c r="E13" s="130">
        <v>13.443397228414547</v>
      </c>
      <c r="F13" s="139" t="s">
        <v>11</v>
      </c>
      <c r="G13" s="130">
        <v>19.626369683099636</v>
      </c>
      <c r="H13" s="132" t="s">
        <v>11</v>
      </c>
      <c r="I13" s="117" t="s">
        <v>14</v>
      </c>
    </row>
    <row r="14" spans="1:9" ht="18" x14ac:dyDescent="0.25">
      <c r="A14" s="78" t="s">
        <v>15</v>
      </c>
      <c r="B14" s="130">
        <v>4.6042688408980075</v>
      </c>
      <c r="C14" s="130">
        <v>3.0710783083128317</v>
      </c>
      <c r="D14" s="130">
        <v>4.2298693309021882</v>
      </c>
      <c r="E14" s="130">
        <v>1.4748286801375778</v>
      </c>
      <c r="F14" s="139" t="s">
        <v>11</v>
      </c>
      <c r="G14" s="131" t="s">
        <v>170</v>
      </c>
      <c r="H14" s="132" t="s">
        <v>11</v>
      </c>
      <c r="I14" s="118" t="s">
        <v>16</v>
      </c>
    </row>
    <row r="15" spans="1:9" ht="18.75" thickBot="1" x14ac:dyDescent="0.3">
      <c r="A15" s="77" t="s">
        <v>9</v>
      </c>
      <c r="B15" s="130">
        <v>9.3791557912747585</v>
      </c>
      <c r="C15" s="130">
        <v>11.171361148767385</v>
      </c>
      <c r="D15" s="130">
        <v>5.7764907369730878</v>
      </c>
      <c r="E15" s="130">
        <v>4.2909624562027471</v>
      </c>
      <c r="F15" s="133">
        <v>6.7697148466829837</v>
      </c>
      <c r="G15" s="130">
        <v>5.4826047503430253</v>
      </c>
      <c r="H15" s="134">
        <v>6.4787788031928617</v>
      </c>
      <c r="I15" s="119" t="s">
        <v>10</v>
      </c>
    </row>
    <row r="16" spans="1:9" ht="15" customHeight="1" x14ac:dyDescent="0.25">
      <c r="A16" s="93">
        <v>2012</v>
      </c>
      <c r="B16" s="127">
        <v>15</v>
      </c>
      <c r="C16" s="127">
        <v>27.1</v>
      </c>
      <c r="D16" s="127">
        <v>21</v>
      </c>
      <c r="E16" s="127">
        <v>19.5</v>
      </c>
      <c r="F16" s="127">
        <v>25.298665559497692</v>
      </c>
      <c r="G16" s="127">
        <v>25.269005219935803</v>
      </c>
      <c r="H16" s="128">
        <v>20.811371024795612</v>
      </c>
      <c r="I16" s="94">
        <v>2012</v>
      </c>
    </row>
    <row r="17" spans="1:9" ht="18" x14ac:dyDescent="0.25">
      <c r="A17" s="88" t="s">
        <v>8</v>
      </c>
      <c r="B17" s="12">
        <v>6.3213404533117457</v>
      </c>
      <c r="C17" s="12">
        <v>15.8730946496339</v>
      </c>
      <c r="D17" s="12">
        <v>15.575880330891419</v>
      </c>
      <c r="E17" s="12">
        <v>15.073139643074899</v>
      </c>
      <c r="F17" s="12">
        <v>3.8504030096550488</v>
      </c>
      <c r="G17" s="12">
        <v>19.804609612379764</v>
      </c>
      <c r="H17" s="129">
        <v>14.283729115686716</v>
      </c>
      <c r="I17" s="116" t="s">
        <v>69</v>
      </c>
    </row>
    <row r="18" spans="1:9" ht="18" x14ac:dyDescent="0.25">
      <c r="A18" s="78" t="s">
        <v>13</v>
      </c>
      <c r="B18" s="130">
        <v>1.6347877014594503</v>
      </c>
      <c r="C18" s="130">
        <v>10.289801846870544</v>
      </c>
      <c r="D18" s="130">
        <v>11.371299383017805</v>
      </c>
      <c r="E18" s="130">
        <v>13.682027689200197</v>
      </c>
      <c r="F18" s="139" t="s">
        <v>11</v>
      </c>
      <c r="G18" s="130">
        <v>19.804609612379764</v>
      </c>
      <c r="H18" s="132" t="s">
        <v>11</v>
      </c>
      <c r="I18" s="117" t="s">
        <v>14</v>
      </c>
    </row>
    <row r="19" spans="1:9" ht="18" x14ac:dyDescent="0.25">
      <c r="A19" s="78" t="s">
        <v>15</v>
      </c>
      <c r="B19" s="130">
        <v>4.6865527518522949</v>
      </c>
      <c r="C19" s="130">
        <v>5.5832928027633573</v>
      </c>
      <c r="D19" s="130">
        <v>4.2045809478736134</v>
      </c>
      <c r="E19" s="130">
        <v>1.3911119538747023</v>
      </c>
      <c r="F19" s="139" t="s">
        <v>11</v>
      </c>
      <c r="G19" s="142" t="s">
        <v>170</v>
      </c>
      <c r="H19" s="132" t="s">
        <v>11</v>
      </c>
      <c r="I19" s="118" t="s">
        <v>16</v>
      </c>
    </row>
    <row r="20" spans="1:9" ht="18.75" thickBot="1" x14ac:dyDescent="0.3">
      <c r="A20" s="77" t="s">
        <v>9</v>
      </c>
      <c r="B20" s="130">
        <v>10.013225928628387</v>
      </c>
      <c r="C20" s="130">
        <v>11.274115689135492</v>
      </c>
      <c r="D20" s="130">
        <v>5.6318335471847325</v>
      </c>
      <c r="E20" s="130">
        <v>4.3831067118115623</v>
      </c>
      <c r="F20" s="133">
        <v>7.9382269547270097</v>
      </c>
      <c r="G20" s="130">
        <v>5.4643956075560416</v>
      </c>
      <c r="H20" s="134">
        <v>6.5276419091088931</v>
      </c>
      <c r="I20" s="119" t="s">
        <v>10</v>
      </c>
    </row>
    <row r="21" spans="1:9" x14ac:dyDescent="0.25">
      <c r="A21" s="93">
        <v>2013</v>
      </c>
      <c r="B21" s="127">
        <v>17.7</v>
      </c>
      <c r="C21" s="127">
        <v>26.5</v>
      </c>
      <c r="D21" s="127">
        <v>22.6</v>
      </c>
      <c r="E21" s="127">
        <v>19.899999999999999</v>
      </c>
      <c r="F21" s="127">
        <v>21.295603134201727</v>
      </c>
      <c r="G21" s="127">
        <v>23.711218434921559</v>
      </c>
      <c r="H21" s="128">
        <v>22.414275355293309</v>
      </c>
      <c r="I21" s="94">
        <v>2013</v>
      </c>
    </row>
    <row r="22" spans="1:9" ht="18" x14ac:dyDescent="0.25">
      <c r="A22" s="88" t="s">
        <v>8</v>
      </c>
      <c r="B22" s="12">
        <v>8.1920893700077571</v>
      </c>
      <c r="C22" s="12">
        <v>15.416644390200695</v>
      </c>
      <c r="D22" s="12">
        <v>16.087682497752059</v>
      </c>
      <c r="E22" s="12">
        <v>15.503711085737052</v>
      </c>
      <c r="F22" s="12">
        <v>12.207416279882217</v>
      </c>
      <c r="G22" s="12">
        <v>20.738723119920628</v>
      </c>
      <c r="H22" s="129">
        <v>14.847033613359482</v>
      </c>
      <c r="I22" s="116" t="s">
        <v>69</v>
      </c>
    </row>
    <row r="23" spans="1:9" ht="18" x14ac:dyDescent="0.25">
      <c r="A23" s="78" t="s">
        <v>13</v>
      </c>
      <c r="B23" s="130">
        <v>1.9796540929590385</v>
      </c>
      <c r="C23" s="130">
        <v>10.006455520347657</v>
      </c>
      <c r="D23" s="130">
        <v>11.782499478320867</v>
      </c>
      <c r="E23" s="130">
        <v>14.12116499092396</v>
      </c>
      <c r="F23" s="139" t="s">
        <v>11</v>
      </c>
      <c r="G23" s="130">
        <v>20.738723119920628</v>
      </c>
      <c r="H23" s="132" t="s">
        <v>11</v>
      </c>
      <c r="I23" s="117" t="s">
        <v>14</v>
      </c>
    </row>
    <row r="24" spans="1:9" ht="18" x14ac:dyDescent="0.25">
      <c r="A24" s="78" t="s">
        <v>15</v>
      </c>
      <c r="B24" s="130">
        <v>6.2124352770487183</v>
      </c>
      <c r="C24" s="130">
        <v>5.4101888698530392</v>
      </c>
      <c r="D24" s="130">
        <v>4.3051830194311922</v>
      </c>
      <c r="E24" s="130">
        <v>1.3825460948130919</v>
      </c>
      <c r="F24" s="139" t="s">
        <v>11</v>
      </c>
      <c r="G24" s="131" t="s">
        <v>170</v>
      </c>
      <c r="H24" s="132" t="s">
        <v>11</v>
      </c>
      <c r="I24" s="118" t="s">
        <v>16</v>
      </c>
    </row>
    <row r="25" spans="1:9" ht="18.75" thickBot="1" x14ac:dyDescent="0.3">
      <c r="A25" s="77" t="s">
        <v>9</v>
      </c>
      <c r="B25" s="130">
        <v>11.188191774755055</v>
      </c>
      <c r="C25" s="130">
        <v>11.051786998151119</v>
      </c>
      <c r="D25" s="130">
        <v>7.0016653531646966</v>
      </c>
      <c r="E25" s="130">
        <v>4.3707132640901678</v>
      </c>
      <c r="F25" s="133">
        <v>9.0881868543195097</v>
      </c>
      <c r="G25" s="130">
        <v>5.1680051181231388</v>
      </c>
      <c r="H25" s="134">
        <v>7.5672417419338256</v>
      </c>
      <c r="I25" s="119" t="s">
        <v>10</v>
      </c>
    </row>
    <row r="26" spans="1:9" x14ac:dyDescent="0.25">
      <c r="A26" s="93">
        <v>2014</v>
      </c>
      <c r="B26" s="127">
        <v>20.2</v>
      </c>
      <c r="C26" s="127">
        <v>25.3</v>
      </c>
      <c r="D26" s="127">
        <v>22.4</v>
      </c>
      <c r="E26" s="127">
        <v>21.7</v>
      </c>
      <c r="F26" s="127">
        <v>24.817478724652332</v>
      </c>
      <c r="G26" s="127">
        <v>25.98333339969183</v>
      </c>
      <c r="H26" s="128">
        <v>22.756832982003395</v>
      </c>
      <c r="I26" s="94">
        <v>2014</v>
      </c>
    </row>
    <row r="27" spans="1:9" ht="18" x14ac:dyDescent="0.25">
      <c r="A27" s="88" t="s">
        <v>8</v>
      </c>
      <c r="B27" s="12">
        <v>7.8702140712748072</v>
      </c>
      <c r="C27" s="12">
        <v>14.887087866528928</v>
      </c>
      <c r="D27" s="12">
        <v>15.950139724610095</v>
      </c>
      <c r="E27" s="12">
        <v>17.213083345834711</v>
      </c>
      <c r="F27" s="12">
        <v>16.893934608199693</v>
      </c>
      <c r="G27" s="12">
        <v>20.279156928557114</v>
      </c>
      <c r="H27" s="129">
        <v>15.05301439882766</v>
      </c>
      <c r="I27" s="116" t="s">
        <v>69</v>
      </c>
    </row>
    <row r="28" spans="1:9" ht="18" x14ac:dyDescent="0.25">
      <c r="A28" s="78" t="s">
        <v>13</v>
      </c>
      <c r="B28" s="130">
        <v>1.980864150473072</v>
      </c>
      <c r="C28" s="130">
        <v>9.7294764339757265</v>
      </c>
      <c r="D28" s="130">
        <v>11.58423038430662</v>
      </c>
      <c r="E28" s="130">
        <v>15.790555870142276</v>
      </c>
      <c r="F28" s="139" t="s">
        <v>11</v>
      </c>
      <c r="G28" s="130">
        <v>20.279156928557114</v>
      </c>
      <c r="H28" s="132" t="s">
        <v>11</v>
      </c>
      <c r="I28" s="117" t="s">
        <v>14</v>
      </c>
    </row>
    <row r="29" spans="1:9" ht="18" x14ac:dyDescent="0.25">
      <c r="A29" s="78" t="s">
        <v>15</v>
      </c>
      <c r="B29" s="130">
        <v>7.0376945016196624</v>
      </c>
      <c r="C29" s="130">
        <v>5.1576114325532005</v>
      </c>
      <c r="D29" s="130">
        <v>4.3659093403034754</v>
      </c>
      <c r="E29" s="130">
        <v>1.4225274756924364</v>
      </c>
      <c r="F29" s="139" t="s">
        <v>11</v>
      </c>
      <c r="G29" s="131" t="s">
        <v>170</v>
      </c>
      <c r="H29" s="132" t="s">
        <v>11</v>
      </c>
      <c r="I29" s="118" t="s">
        <v>16</v>
      </c>
    </row>
    <row r="30" spans="1:9" ht="18.75" thickBot="1" x14ac:dyDescent="0.3">
      <c r="A30" s="77" t="s">
        <v>9</v>
      </c>
      <c r="B30" s="130">
        <v>13.228348743415774</v>
      </c>
      <c r="C30" s="130">
        <v>10.398900926696497</v>
      </c>
      <c r="D30" s="130">
        <v>6.7381337214434991</v>
      </c>
      <c r="E30" s="130">
        <v>4.4754517589126479</v>
      </c>
      <c r="F30" s="130">
        <v>7.9235441164526348</v>
      </c>
      <c r="G30" s="130">
        <v>5.7041764711347165</v>
      </c>
      <c r="H30" s="134">
        <v>7.7038185831757371</v>
      </c>
      <c r="I30" s="119" t="s">
        <v>10</v>
      </c>
    </row>
    <row r="31" spans="1:9" x14ac:dyDescent="0.25">
      <c r="A31" s="93">
        <v>2015</v>
      </c>
      <c r="B31" s="127">
        <v>22.3</v>
      </c>
      <c r="C31" s="127">
        <v>24</v>
      </c>
      <c r="D31" s="127">
        <v>23.2</v>
      </c>
      <c r="E31" s="127">
        <v>21.4</v>
      </c>
      <c r="F31" s="143" t="s">
        <v>11</v>
      </c>
      <c r="G31" s="127">
        <v>25.560112726392717</v>
      </c>
      <c r="H31" s="136" t="s">
        <v>11</v>
      </c>
      <c r="I31" s="94">
        <v>2015</v>
      </c>
    </row>
    <row r="32" spans="1:9" ht="18" x14ac:dyDescent="0.25">
      <c r="A32" s="88" t="s">
        <v>8</v>
      </c>
      <c r="B32" s="12">
        <v>7.8702140712748072</v>
      </c>
      <c r="C32" s="12">
        <v>14.310505122153772</v>
      </c>
      <c r="D32" s="12">
        <v>17.020113790219789</v>
      </c>
      <c r="E32" s="12">
        <v>16.72235977862529</v>
      </c>
      <c r="F32" s="137" t="s">
        <v>11</v>
      </c>
      <c r="G32" s="137">
        <v>20.410316615508666</v>
      </c>
      <c r="H32" s="138" t="s">
        <v>11</v>
      </c>
      <c r="I32" s="116" t="s">
        <v>69</v>
      </c>
    </row>
    <row r="33" spans="1:9" ht="18" x14ac:dyDescent="0.25">
      <c r="A33" s="78" t="s">
        <v>13</v>
      </c>
      <c r="B33" s="130">
        <v>2.0111155883239129</v>
      </c>
      <c r="C33" s="130">
        <v>9.2678946992020848</v>
      </c>
      <c r="D33" s="130">
        <v>12.129261692523281</v>
      </c>
      <c r="E33" s="130">
        <v>15.371106551366136</v>
      </c>
      <c r="F33" s="139" t="s">
        <v>11</v>
      </c>
      <c r="G33" s="139">
        <v>20.410316615508666</v>
      </c>
      <c r="H33" s="132" t="s">
        <v>11</v>
      </c>
      <c r="I33" s="117" t="s">
        <v>14</v>
      </c>
    </row>
    <row r="34" spans="1:9" ht="18" x14ac:dyDescent="0.25">
      <c r="A34" s="78" t="s">
        <v>15</v>
      </c>
      <c r="B34" s="130">
        <v>6.4012042492379662</v>
      </c>
      <c r="C34" s="130">
        <v>5.0426104229516859</v>
      </c>
      <c r="D34" s="130">
        <v>4.8908520976965084</v>
      </c>
      <c r="E34" s="130">
        <v>1.3512532272591535</v>
      </c>
      <c r="F34" s="139" t="s">
        <v>11</v>
      </c>
      <c r="G34" s="131" t="s">
        <v>170</v>
      </c>
      <c r="H34" s="132" t="s">
        <v>11</v>
      </c>
      <c r="I34" s="118" t="s">
        <v>16</v>
      </c>
    </row>
    <row r="35" spans="1:9" ht="18.75" thickBot="1" x14ac:dyDescent="0.3">
      <c r="A35" s="77" t="s">
        <v>9</v>
      </c>
      <c r="B35" s="130">
        <v>16.370868107361144</v>
      </c>
      <c r="C35" s="130">
        <v>9.7349382116028202</v>
      </c>
      <c r="D35" s="130">
        <v>6.7777191424963537</v>
      </c>
      <c r="E35" s="130">
        <v>4.7101513740225656</v>
      </c>
      <c r="F35" s="139" t="s">
        <v>11</v>
      </c>
      <c r="G35" s="139">
        <v>5.1497961108840498</v>
      </c>
      <c r="H35" s="132" t="s">
        <v>11</v>
      </c>
      <c r="I35" s="119" t="s">
        <v>10</v>
      </c>
    </row>
    <row r="36" spans="1:9" x14ac:dyDescent="0.25">
      <c r="A36" s="93">
        <v>2016</v>
      </c>
      <c r="B36" s="127">
        <v>24.333509078388762</v>
      </c>
      <c r="C36" s="127">
        <v>23.1</v>
      </c>
      <c r="D36" s="127">
        <v>23.9</v>
      </c>
      <c r="E36" s="127">
        <v>19.600000000000001</v>
      </c>
      <c r="F36" s="143" t="s">
        <v>11</v>
      </c>
      <c r="G36" s="127">
        <v>25.766608218369484</v>
      </c>
      <c r="H36" s="136" t="s">
        <v>11</v>
      </c>
      <c r="I36" s="94">
        <v>2016</v>
      </c>
    </row>
    <row r="37" spans="1:9" ht="18" x14ac:dyDescent="0.25">
      <c r="A37" s="88" t="s">
        <v>8</v>
      </c>
      <c r="B37" s="12">
        <v>7.6941908858811594</v>
      </c>
      <c r="C37" s="12">
        <v>13.268002410576193</v>
      </c>
      <c r="D37" s="12">
        <v>17.320915904891155</v>
      </c>
      <c r="E37" s="12">
        <v>14.698516170293457</v>
      </c>
      <c r="F37" s="137" t="s">
        <v>11</v>
      </c>
      <c r="G37" s="12">
        <v>20.40937321154821</v>
      </c>
      <c r="H37" s="138" t="s">
        <v>11</v>
      </c>
      <c r="I37" s="116" t="s">
        <v>69</v>
      </c>
    </row>
    <row r="38" spans="1:9" ht="18" x14ac:dyDescent="0.25">
      <c r="A38" s="78" t="s">
        <v>13</v>
      </c>
      <c r="B38" s="130">
        <v>1.8528330859417441</v>
      </c>
      <c r="C38" s="130">
        <v>8.3372783808120392</v>
      </c>
      <c r="D38" s="130">
        <v>12.325568665497656</v>
      </c>
      <c r="E38" s="130">
        <v>13.30976918934557</v>
      </c>
      <c r="F38" s="139" t="s">
        <v>11</v>
      </c>
      <c r="G38" s="130">
        <v>20.40937321154821</v>
      </c>
      <c r="H38" s="132" t="s">
        <v>11</v>
      </c>
      <c r="I38" s="117" t="s">
        <v>14</v>
      </c>
    </row>
    <row r="39" spans="1:9" ht="18" x14ac:dyDescent="0.25">
      <c r="A39" s="78" t="s">
        <v>15</v>
      </c>
      <c r="B39" s="130">
        <v>5.8413577999394155</v>
      </c>
      <c r="C39" s="130">
        <v>4.9307240297641535</v>
      </c>
      <c r="D39" s="130">
        <v>4.9953472393934994</v>
      </c>
      <c r="E39" s="130">
        <v>1.3887469809478867</v>
      </c>
      <c r="F39" s="139" t="s">
        <v>11</v>
      </c>
      <c r="G39" s="131" t="s">
        <v>170</v>
      </c>
      <c r="H39" s="132" t="s">
        <v>11</v>
      </c>
      <c r="I39" s="118" t="s">
        <v>16</v>
      </c>
    </row>
    <row r="40" spans="1:9" ht="18.75" thickBot="1" x14ac:dyDescent="0.3">
      <c r="A40" s="87" t="s">
        <v>9</v>
      </c>
      <c r="B40" s="140">
        <v>16.639318192507602</v>
      </c>
      <c r="C40" s="140">
        <v>9.7841860020818618</v>
      </c>
      <c r="D40" s="140">
        <v>6.5060001421939004</v>
      </c>
      <c r="E40" s="140">
        <v>4.8979950616791701</v>
      </c>
      <c r="F40" s="177" t="s">
        <v>11</v>
      </c>
      <c r="G40" s="140">
        <v>4.3509666865501169</v>
      </c>
      <c r="H40" s="141" t="s">
        <v>11</v>
      </c>
      <c r="I40" s="120" t="s">
        <v>10</v>
      </c>
    </row>
    <row r="41" spans="1:9" ht="15.75" thickTop="1" x14ac:dyDescent="0.25"/>
  </sheetData>
  <printOptions horizontalCentered="1"/>
  <pageMargins left="0.45" right="0.45" top="0.5" bottom="0.5" header="0.3" footer="0.3"/>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22" zoomScaleNormal="100" zoomScaleSheetLayoutView="100" workbookViewId="0">
      <selection activeCell="G44" sqref="G44"/>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58" t="s">
        <v>213</v>
      </c>
      <c r="B1" s="62"/>
      <c r="C1" s="62"/>
      <c r="D1" s="62"/>
      <c r="E1" s="62"/>
      <c r="F1" s="62"/>
      <c r="G1" s="62"/>
      <c r="H1" s="62"/>
      <c r="I1" s="62"/>
    </row>
    <row r="2" spans="1:9" x14ac:dyDescent="0.25">
      <c r="A2" s="259" t="s">
        <v>214</v>
      </c>
      <c r="B2" s="61"/>
      <c r="C2" s="61"/>
      <c r="D2" s="61"/>
      <c r="E2" s="61"/>
      <c r="F2" s="61"/>
      <c r="G2" s="61"/>
      <c r="H2" s="61"/>
      <c r="I2" s="61"/>
    </row>
    <row r="3" spans="1:9" ht="16.5" customHeight="1" x14ac:dyDescent="0.45">
      <c r="A3" s="6" t="s">
        <v>57</v>
      </c>
      <c r="B3" s="5"/>
      <c r="C3" s="5"/>
      <c r="D3" s="5"/>
      <c r="E3" s="5"/>
      <c r="F3" s="5"/>
      <c r="G3" s="5"/>
      <c r="H3" s="5"/>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79">
        <f t="shared" ref="B6:G6" si="0">SUM(B7,B10)</f>
        <v>3081</v>
      </c>
      <c r="C6" s="79">
        <f t="shared" si="0"/>
        <v>366</v>
      </c>
      <c r="D6" s="79">
        <f t="shared" si="0"/>
        <v>9160</v>
      </c>
      <c r="E6" s="79">
        <f t="shared" si="0"/>
        <v>654</v>
      </c>
      <c r="F6" s="79">
        <f t="shared" si="0"/>
        <v>935</v>
      </c>
      <c r="G6" s="79">
        <f t="shared" si="0"/>
        <v>1634</v>
      </c>
      <c r="H6" s="95">
        <f t="shared" ref="H6:H11" si="1">SUM(B6:G6)</f>
        <v>15830</v>
      </c>
      <c r="I6" s="94">
        <v>2010</v>
      </c>
    </row>
    <row r="7" spans="1:9" ht="18.75" customHeight="1" x14ac:dyDescent="0.25">
      <c r="A7" s="88" t="s">
        <v>8</v>
      </c>
      <c r="B7" s="10">
        <f>SUM(B8:B9)</f>
        <v>622</v>
      </c>
      <c r="C7" s="10">
        <f>SUM(C8:C9)</f>
        <v>149</v>
      </c>
      <c r="D7" s="10">
        <f>SUM(D8:D9)</f>
        <v>3691</v>
      </c>
      <c r="E7" s="10">
        <f>SUM(E8:E9)</f>
        <v>279</v>
      </c>
      <c r="F7" s="10">
        <v>296</v>
      </c>
      <c r="G7" s="10">
        <f>SUM(G8:G9)</f>
        <v>1123</v>
      </c>
      <c r="H7" s="96">
        <f t="shared" si="1"/>
        <v>6160</v>
      </c>
      <c r="I7" s="116" t="s">
        <v>69</v>
      </c>
    </row>
    <row r="8" spans="1:9" ht="18" x14ac:dyDescent="0.25">
      <c r="A8" s="78" t="s">
        <v>13</v>
      </c>
      <c r="B8" s="97">
        <v>209</v>
      </c>
      <c r="C8" s="97">
        <v>122</v>
      </c>
      <c r="D8" s="97">
        <v>2653</v>
      </c>
      <c r="E8" s="97">
        <v>259</v>
      </c>
      <c r="F8" s="113" t="s">
        <v>33</v>
      </c>
      <c r="G8" s="97">
        <v>1123</v>
      </c>
      <c r="H8" s="123" t="s">
        <v>11</v>
      </c>
      <c r="I8" s="117" t="s">
        <v>14</v>
      </c>
    </row>
    <row r="9" spans="1:9" ht="18" x14ac:dyDescent="0.25">
      <c r="A9" s="78" t="s">
        <v>15</v>
      </c>
      <c r="B9" s="97">
        <v>413</v>
      </c>
      <c r="C9" s="97">
        <v>27</v>
      </c>
      <c r="D9" s="97">
        <v>1038</v>
      </c>
      <c r="E9" s="97">
        <v>20</v>
      </c>
      <c r="F9" s="113" t="s">
        <v>33</v>
      </c>
      <c r="G9" s="114" t="s">
        <v>170</v>
      </c>
      <c r="H9" s="123" t="s">
        <v>11</v>
      </c>
      <c r="I9" s="118" t="s">
        <v>16</v>
      </c>
    </row>
    <row r="10" spans="1:9" ht="18.75" thickBot="1" x14ac:dyDescent="0.3">
      <c r="A10" s="77" t="s">
        <v>9</v>
      </c>
      <c r="B10" s="97">
        <v>2459</v>
      </c>
      <c r="C10" s="97">
        <v>217</v>
      </c>
      <c r="D10" s="97">
        <v>5469</v>
      </c>
      <c r="E10" s="97">
        <v>375</v>
      </c>
      <c r="F10" s="100">
        <v>639</v>
      </c>
      <c r="G10" s="97">
        <v>511</v>
      </c>
      <c r="H10" s="98">
        <f t="shared" si="1"/>
        <v>9670</v>
      </c>
      <c r="I10" s="119" t="s">
        <v>10</v>
      </c>
    </row>
    <row r="11" spans="1:9" x14ac:dyDescent="0.25">
      <c r="A11" s="93">
        <v>2011</v>
      </c>
      <c r="B11" s="79">
        <f t="shared" ref="B11:G11" si="2">SUM(B12,B15)</f>
        <v>3000</v>
      </c>
      <c r="C11" s="79">
        <f t="shared" si="2"/>
        <v>526</v>
      </c>
      <c r="D11" s="79">
        <f t="shared" si="2"/>
        <v>9965</v>
      </c>
      <c r="E11" s="79">
        <f t="shared" si="2"/>
        <v>726</v>
      </c>
      <c r="F11" s="79">
        <f t="shared" si="2"/>
        <v>893</v>
      </c>
      <c r="G11" s="79">
        <f t="shared" si="2"/>
        <v>1836</v>
      </c>
      <c r="H11" s="95">
        <f t="shared" si="1"/>
        <v>16946</v>
      </c>
      <c r="I11" s="94">
        <v>2011</v>
      </c>
    </row>
    <row r="12" spans="1:9" ht="18" x14ac:dyDescent="0.25">
      <c r="A12" s="88" t="s">
        <v>8</v>
      </c>
      <c r="B12" s="10">
        <f>SUM(B13:B14)</f>
        <v>606</v>
      </c>
      <c r="C12" s="10">
        <f>SUM(C13:C14)</f>
        <v>153</v>
      </c>
      <c r="D12" s="10">
        <f>SUM(D13:D14)</f>
        <v>4092</v>
      </c>
      <c r="E12" s="10">
        <f>SUM(E13:E14)</f>
        <v>302</v>
      </c>
      <c r="F12" s="10">
        <v>282</v>
      </c>
      <c r="G12" s="10">
        <v>1267</v>
      </c>
      <c r="H12" s="96">
        <f t="shared" ref="H12:H20" si="3">SUM(B12:G12)</f>
        <v>6702</v>
      </c>
      <c r="I12" s="116" t="s">
        <v>69</v>
      </c>
    </row>
    <row r="13" spans="1:9" ht="18" x14ac:dyDescent="0.25">
      <c r="A13" s="78" t="s">
        <v>13</v>
      </c>
      <c r="B13" s="97">
        <v>243</v>
      </c>
      <c r="C13" s="97">
        <v>127</v>
      </c>
      <c r="D13" s="97">
        <v>3020</v>
      </c>
      <c r="E13" s="97">
        <v>280</v>
      </c>
      <c r="F13" s="113" t="s">
        <v>33</v>
      </c>
      <c r="G13" s="97">
        <v>1267</v>
      </c>
      <c r="H13" s="123" t="s">
        <v>11</v>
      </c>
      <c r="I13" s="117" t="s">
        <v>14</v>
      </c>
    </row>
    <row r="14" spans="1:9" ht="18" x14ac:dyDescent="0.25">
      <c r="A14" s="78" t="s">
        <v>15</v>
      </c>
      <c r="B14" s="97">
        <v>363</v>
      </c>
      <c r="C14" s="97">
        <v>26</v>
      </c>
      <c r="D14" s="97">
        <v>1072</v>
      </c>
      <c r="E14" s="97">
        <v>22</v>
      </c>
      <c r="F14" s="113" t="s">
        <v>33</v>
      </c>
      <c r="G14" s="114" t="s">
        <v>170</v>
      </c>
      <c r="H14" s="123" t="s">
        <v>11</v>
      </c>
      <c r="I14" s="118" t="s">
        <v>16</v>
      </c>
    </row>
    <row r="15" spans="1:9" ht="18.75" thickBot="1" x14ac:dyDescent="0.3">
      <c r="A15" s="77" t="s">
        <v>9</v>
      </c>
      <c r="B15" s="97">
        <v>2394</v>
      </c>
      <c r="C15" s="97">
        <v>373</v>
      </c>
      <c r="D15" s="97">
        <v>5873</v>
      </c>
      <c r="E15" s="97">
        <v>424</v>
      </c>
      <c r="F15" s="100">
        <v>611</v>
      </c>
      <c r="G15" s="97">
        <v>569</v>
      </c>
      <c r="H15" s="98">
        <f t="shared" si="3"/>
        <v>10244</v>
      </c>
      <c r="I15" s="119" t="s">
        <v>10</v>
      </c>
    </row>
    <row r="16" spans="1:9" x14ac:dyDescent="0.25">
      <c r="A16" s="93">
        <v>2012</v>
      </c>
      <c r="B16" s="79">
        <f t="shared" ref="B16:G16" si="4">SUM(B17,B20)</f>
        <v>3143</v>
      </c>
      <c r="C16" s="79">
        <f t="shared" si="4"/>
        <v>558</v>
      </c>
      <c r="D16" s="79">
        <f t="shared" si="4"/>
        <v>9922</v>
      </c>
      <c r="E16" s="79">
        <f t="shared" si="4"/>
        <v>805</v>
      </c>
      <c r="F16" s="79">
        <f t="shared" si="4"/>
        <v>1152</v>
      </c>
      <c r="G16" s="79">
        <f t="shared" si="4"/>
        <v>2050</v>
      </c>
      <c r="H16" s="95">
        <f t="shared" si="3"/>
        <v>17630</v>
      </c>
      <c r="I16" s="94">
        <v>2012</v>
      </c>
    </row>
    <row r="17" spans="1:9" ht="18" x14ac:dyDescent="0.25">
      <c r="A17" s="88" t="s">
        <v>8</v>
      </c>
      <c r="B17" s="10">
        <f>SUM(B18:B19)</f>
        <v>583</v>
      </c>
      <c r="C17" s="10">
        <f>SUM(C18:C19)</f>
        <v>167</v>
      </c>
      <c r="D17" s="10">
        <f>SUM(D18:D19)</f>
        <v>4049</v>
      </c>
      <c r="E17" s="10">
        <f>SUM(E18:E19)</f>
        <v>294</v>
      </c>
      <c r="F17" s="10">
        <v>250</v>
      </c>
      <c r="G17" s="10">
        <v>1425</v>
      </c>
      <c r="H17" s="96">
        <f t="shared" si="3"/>
        <v>6768</v>
      </c>
      <c r="I17" s="116" t="s">
        <v>69</v>
      </c>
    </row>
    <row r="18" spans="1:9" ht="18" x14ac:dyDescent="0.25">
      <c r="A18" s="78" t="s">
        <v>13</v>
      </c>
      <c r="B18" s="97">
        <v>252</v>
      </c>
      <c r="C18" s="97">
        <v>139</v>
      </c>
      <c r="D18" s="97">
        <v>2984</v>
      </c>
      <c r="E18" s="97">
        <v>269</v>
      </c>
      <c r="F18" s="113" t="s">
        <v>33</v>
      </c>
      <c r="G18" s="97">
        <v>1425</v>
      </c>
      <c r="H18" s="123" t="s">
        <v>11</v>
      </c>
      <c r="I18" s="117" t="s">
        <v>14</v>
      </c>
    </row>
    <row r="19" spans="1:9" ht="18" x14ac:dyDescent="0.25">
      <c r="A19" s="78" t="s">
        <v>15</v>
      </c>
      <c r="B19" s="97">
        <v>331</v>
      </c>
      <c r="C19" s="97">
        <v>28</v>
      </c>
      <c r="D19" s="97">
        <v>1065</v>
      </c>
      <c r="E19" s="97">
        <v>25</v>
      </c>
      <c r="F19" s="113" t="s">
        <v>33</v>
      </c>
      <c r="G19" s="106" t="s">
        <v>170</v>
      </c>
      <c r="H19" s="123" t="s">
        <v>11</v>
      </c>
      <c r="I19" s="118" t="s">
        <v>16</v>
      </c>
    </row>
    <row r="20" spans="1:9" ht="18.75" thickBot="1" x14ac:dyDescent="0.3">
      <c r="A20" s="77" t="s">
        <v>9</v>
      </c>
      <c r="B20" s="97">
        <v>2560</v>
      </c>
      <c r="C20" s="97">
        <v>391</v>
      </c>
      <c r="D20" s="97">
        <v>5873</v>
      </c>
      <c r="E20" s="97">
        <v>511</v>
      </c>
      <c r="F20" s="100">
        <v>902</v>
      </c>
      <c r="G20" s="97">
        <v>625</v>
      </c>
      <c r="H20" s="98">
        <f t="shared" si="3"/>
        <v>10862</v>
      </c>
      <c r="I20" s="119" t="s">
        <v>10</v>
      </c>
    </row>
    <row r="21" spans="1:9" x14ac:dyDescent="0.25">
      <c r="A21" s="93">
        <v>2013</v>
      </c>
      <c r="B21" s="79">
        <f t="shared" ref="B21:G21" si="5">SUM(B22,B25)</f>
        <v>3181</v>
      </c>
      <c r="C21" s="79">
        <f t="shared" si="5"/>
        <v>555</v>
      </c>
      <c r="D21" s="79">
        <f t="shared" si="5"/>
        <v>12414</v>
      </c>
      <c r="E21" s="79">
        <f t="shared" si="5"/>
        <v>882</v>
      </c>
      <c r="F21" s="79">
        <f t="shared" si="5"/>
        <v>1251</v>
      </c>
      <c r="G21" s="79">
        <f t="shared" si="5"/>
        <v>2198</v>
      </c>
      <c r="H21" s="95">
        <f t="shared" ref="H21:H30" si="6">SUM(B21:G21)</f>
        <v>20481</v>
      </c>
      <c r="I21" s="94">
        <v>2013</v>
      </c>
    </row>
    <row r="22" spans="1:9" ht="18" x14ac:dyDescent="0.25">
      <c r="A22" s="88" t="s">
        <v>8</v>
      </c>
      <c r="B22" s="10">
        <f>SUM(B23:B24)</f>
        <v>634</v>
      </c>
      <c r="C22" s="10">
        <f>SUM(C23:C24)</f>
        <v>162</v>
      </c>
      <c r="D22" s="10">
        <f>SUM(D23:D24)</f>
        <v>4137</v>
      </c>
      <c r="E22" s="10">
        <f>SUM(E23:E24)</f>
        <v>311</v>
      </c>
      <c r="F22" s="10">
        <v>292</v>
      </c>
      <c r="G22" s="10">
        <v>1540</v>
      </c>
      <c r="H22" s="96">
        <f t="shared" si="6"/>
        <v>7076</v>
      </c>
      <c r="I22" s="116" t="s">
        <v>69</v>
      </c>
    </row>
    <row r="23" spans="1:9" ht="18" x14ac:dyDescent="0.25">
      <c r="A23" s="78" t="s">
        <v>13</v>
      </c>
      <c r="B23" s="97">
        <v>265</v>
      </c>
      <c r="C23" s="97">
        <v>134</v>
      </c>
      <c r="D23" s="97">
        <v>3017</v>
      </c>
      <c r="E23" s="97">
        <v>284</v>
      </c>
      <c r="F23" s="113" t="s">
        <v>33</v>
      </c>
      <c r="G23" s="97">
        <v>1540</v>
      </c>
      <c r="H23" s="123" t="s">
        <v>11</v>
      </c>
      <c r="I23" s="117" t="s">
        <v>14</v>
      </c>
    </row>
    <row r="24" spans="1:9" ht="18" x14ac:dyDescent="0.25">
      <c r="A24" s="78" t="s">
        <v>15</v>
      </c>
      <c r="B24" s="97">
        <v>369</v>
      </c>
      <c r="C24" s="97">
        <v>28</v>
      </c>
      <c r="D24" s="97">
        <v>1120</v>
      </c>
      <c r="E24" s="97">
        <v>27</v>
      </c>
      <c r="F24" s="113" t="s">
        <v>33</v>
      </c>
      <c r="G24" s="114" t="s">
        <v>170</v>
      </c>
      <c r="H24" s="123" t="s">
        <v>11</v>
      </c>
      <c r="I24" s="118" t="s">
        <v>16</v>
      </c>
    </row>
    <row r="25" spans="1:9" ht="18.75" thickBot="1" x14ac:dyDescent="0.3">
      <c r="A25" s="77" t="s">
        <v>9</v>
      </c>
      <c r="B25" s="97">
        <v>2547</v>
      </c>
      <c r="C25" s="97">
        <v>393</v>
      </c>
      <c r="D25" s="97">
        <v>8277</v>
      </c>
      <c r="E25" s="97">
        <v>571</v>
      </c>
      <c r="F25" s="100">
        <v>959</v>
      </c>
      <c r="G25" s="97">
        <v>658</v>
      </c>
      <c r="H25" s="98">
        <f t="shared" si="6"/>
        <v>13405</v>
      </c>
      <c r="I25" s="119" t="s">
        <v>10</v>
      </c>
    </row>
    <row r="26" spans="1:9" x14ac:dyDescent="0.25">
      <c r="A26" s="93">
        <v>2014</v>
      </c>
      <c r="B26" s="79">
        <f t="shared" ref="B26:G26" si="7">SUM(B27,B30)</f>
        <v>4009</v>
      </c>
      <c r="C26" s="79">
        <f t="shared" si="7"/>
        <v>558</v>
      </c>
      <c r="D26" s="79">
        <f t="shared" si="7"/>
        <v>12835</v>
      </c>
      <c r="E26" s="79">
        <f t="shared" si="7"/>
        <v>1032</v>
      </c>
      <c r="F26" s="79">
        <f t="shared" si="7"/>
        <v>1447</v>
      </c>
      <c r="G26" s="79">
        <f t="shared" si="7"/>
        <v>2427</v>
      </c>
      <c r="H26" s="95">
        <f t="shared" si="6"/>
        <v>22308</v>
      </c>
      <c r="I26" s="94">
        <v>2014</v>
      </c>
    </row>
    <row r="27" spans="1:9" ht="18" x14ac:dyDescent="0.25">
      <c r="A27" s="88" t="s">
        <v>8</v>
      </c>
      <c r="B27" s="10">
        <f>SUM(B28:B29)</f>
        <v>787</v>
      </c>
      <c r="C27" s="10">
        <f>SUM(C28:C29)</f>
        <v>165</v>
      </c>
      <c r="D27" s="10">
        <f>SUM(D28:D29)</f>
        <v>4456</v>
      </c>
      <c r="E27" s="10">
        <f>SUM(E28:E29)</f>
        <v>382</v>
      </c>
      <c r="F27" s="10">
        <v>291</v>
      </c>
      <c r="G27" s="10">
        <v>1636</v>
      </c>
      <c r="H27" s="96">
        <f t="shared" si="6"/>
        <v>7717</v>
      </c>
      <c r="I27" s="116" t="s">
        <v>69</v>
      </c>
    </row>
    <row r="28" spans="1:9" ht="18" x14ac:dyDescent="0.25">
      <c r="A28" s="78" t="s">
        <v>13</v>
      </c>
      <c r="B28" s="97">
        <v>269</v>
      </c>
      <c r="C28" s="97">
        <v>131</v>
      </c>
      <c r="D28" s="97">
        <v>3357</v>
      </c>
      <c r="E28" s="97">
        <v>346</v>
      </c>
      <c r="F28" s="113" t="s">
        <v>33</v>
      </c>
      <c r="G28" s="97">
        <v>1636</v>
      </c>
      <c r="H28" s="123" t="s">
        <v>11</v>
      </c>
      <c r="I28" s="117" t="s">
        <v>14</v>
      </c>
    </row>
    <row r="29" spans="1:9" ht="18" x14ac:dyDescent="0.25">
      <c r="A29" s="78" t="s">
        <v>15</v>
      </c>
      <c r="B29" s="97">
        <v>518</v>
      </c>
      <c r="C29" s="97">
        <v>34</v>
      </c>
      <c r="D29" s="97">
        <v>1099</v>
      </c>
      <c r="E29" s="97">
        <v>36</v>
      </c>
      <c r="F29" s="113" t="s">
        <v>33</v>
      </c>
      <c r="G29" s="114" t="s">
        <v>170</v>
      </c>
      <c r="H29" s="123" t="s">
        <v>11</v>
      </c>
      <c r="I29" s="118" t="s">
        <v>16</v>
      </c>
    </row>
    <row r="30" spans="1:9" ht="18.75" thickBot="1" x14ac:dyDescent="0.3">
      <c r="A30" s="77" t="s">
        <v>9</v>
      </c>
      <c r="B30" s="97">
        <v>3222</v>
      </c>
      <c r="C30" s="97">
        <v>393</v>
      </c>
      <c r="D30" s="97">
        <v>8379</v>
      </c>
      <c r="E30" s="97">
        <v>650</v>
      </c>
      <c r="F30" s="97">
        <v>1156</v>
      </c>
      <c r="G30" s="97">
        <v>791</v>
      </c>
      <c r="H30" s="98">
        <f t="shared" si="6"/>
        <v>14591</v>
      </c>
      <c r="I30" s="119" t="s">
        <v>10</v>
      </c>
    </row>
    <row r="31" spans="1:9" x14ac:dyDescent="0.25">
      <c r="A31" s="93">
        <v>2015</v>
      </c>
      <c r="B31" s="79">
        <f t="shared" ref="B31:G31" si="8">SUM(B32,B35)</f>
        <v>4916</v>
      </c>
      <c r="C31" s="79">
        <f t="shared" si="8"/>
        <v>554</v>
      </c>
      <c r="D31" s="79">
        <f t="shared" si="8"/>
        <v>12835</v>
      </c>
      <c r="E31" s="79">
        <f t="shared" si="8"/>
        <v>1149</v>
      </c>
      <c r="F31" s="111" t="s">
        <v>11</v>
      </c>
      <c r="G31" s="79">
        <f t="shared" si="8"/>
        <v>2587</v>
      </c>
      <c r="H31" s="124" t="s">
        <v>11</v>
      </c>
      <c r="I31" s="94">
        <v>2015</v>
      </c>
    </row>
    <row r="32" spans="1:9" ht="18" x14ac:dyDescent="0.25">
      <c r="A32" s="88" t="s">
        <v>8</v>
      </c>
      <c r="B32" s="10">
        <f t="shared" ref="B32:G32" si="9">SUM(B33:B34)</f>
        <v>737</v>
      </c>
      <c r="C32" s="10">
        <f t="shared" si="9"/>
        <v>165</v>
      </c>
      <c r="D32" s="10">
        <f t="shared" si="9"/>
        <v>4791</v>
      </c>
      <c r="E32" s="10">
        <f t="shared" si="9"/>
        <v>394</v>
      </c>
      <c r="F32" s="112" t="s">
        <v>11</v>
      </c>
      <c r="G32" s="112">
        <f t="shared" si="9"/>
        <v>1774</v>
      </c>
      <c r="H32" s="125" t="s">
        <v>11</v>
      </c>
      <c r="I32" s="116" t="s">
        <v>69</v>
      </c>
    </row>
    <row r="33" spans="1:9" ht="18" x14ac:dyDescent="0.25">
      <c r="A33" s="78" t="s">
        <v>13</v>
      </c>
      <c r="B33" s="97">
        <v>270</v>
      </c>
      <c r="C33" s="97">
        <v>134</v>
      </c>
      <c r="D33" s="97">
        <v>3564</v>
      </c>
      <c r="E33" s="97">
        <v>358</v>
      </c>
      <c r="F33" s="113" t="s">
        <v>11</v>
      </c>
      <c r="G33" s="113">
        <v>1774</v>
      </c>
      <c r="H33" s="123" t="s">
        <v>11</v>
      </c>
      <c r="I33" s="117" t="s">
        <v>14</v>
      </c>
    </row>
    <row r="34" spans="1:9" ht="18" x14ac:dyDescent="0.25">
      <c r="A34" s="78" t="s">
        <v>15</v>
      </c>
      <c r="B34" s="97">
        <v>467</v>
      </c>
      <c r="C34" s="97">
        <v>31</v>
      </c>
      <c r="D34" s="97">
        <v>1227</v>
      </c>
      <c r="E34" s="97">
        <v>36</v>
      </c>
      <c r="F34" s="113" t="s">
        <v>11</v>
      </c>
      <c r="G34" s="114" t="s">
        <v>170</v>
      </c>
      <c r="H34" s="123" t="s">
        <v>11</v>
      </c>
      <c r="I34" s="118" t="s">
        <v>16</v>
      </c>
    </row>
    <row r="35" spans="1:9" ht="18.75" thickBot="1" x14ac:dyDescent="0.3">
      <c r="A35" s="77" t="s">
        <v>9</v>
      </c>
      <c r="B35" s="97">
        <v>4179</v>
      </c>
      <c r="C35" s="97">
        <v>389</v>
      </c>
      <c r="D35" s="97">
        <v>8044</v>
      </c>
      <c r="E35" s="97">
        <v>755</v>
      </c>
      <c r="F35" s="113" t="s">
        <v>11</v>
      </c>
      <c r="G35" s="113">
        <v>813</v>
      </c>
      <c r="H35" s="123" t="s">
        <v>11</v>
      </c>
      <c r="I35" s="119" t="s">
        <v>10</v>
      </c>
    </row>
    <row r="36" spans="1:9" x14ac:dyDescent="0.25">
      <c r="A36" s="93">
        <v>2016</v>
      </c>
      <c r="B36" s="79">
        <f t="shared" ref="B36:G36" si="10">SUM(B37,B40)</f>
        <v>5165</v>
      </c>
      <c r="C36" s="79">
        <f t="shared" si="10"/>
        <v>560</v>
      </c>
      <c r="D36" s="79">
        <f t="shared" si="10"/>
        <v>13935</v>
      </c>
      <c r="E36" s="79">
        <f t="shared" si="10"/>
        <v>1234</v>
      </c>
      <c r="F36" s="111" t="s">
        <v>11</v>
      </c>
      <c r="G36" s="79">
        <f t="shared" si="10"/>
        <v>2617</v>
      </c>
      <c r="H36" s="124" t="s">
        <v>11</v>
      </c>
      <c r="I36" s="94">
        <v>2016</v>
      </c>
    </row>
    <row r="37" spans="1:9" ht="18" x14ac:dyDescent="0.25">
      <c r="A37" s="88" t="s">
        <v>8</v>
      </c>
      <c r="B37" s="10">
        <f>SUM(B38:B39)</f>
        <v>751</v>
      </c>
      <c r="C37" s="10">
        <f>SUM(C38:C39)</f>
        <v>166</v>
      </c>
      <c r="D37" s="10">
        <f>SUM(D38:D39)</f>
        <v>4915</v>
      </c>
      <c r="E37" s="10">
        <f>SUM(E38:E39)</f>
        <v>366</v>
      </c>
      <c r="F37" s="112" t="s">
        <v>11</v>
      </c>
      <c r="G37" s="10">
        <f>SUM(G38:G39)</f>
        <v>1859</v>
      </c>
      <c r="H37" s="125" t="s">
        <v>11</v>
      </c>
      <c r="I37" s="116" t="s">
        <v>69</v>
      </c>
    </row>
    <row r="38" spans="1:9" ht="18" x14ac:dyDescent="0.25">
      <c r="A38" s="78" t="s">
        <v>13</v>
      </c>
      <c r="B38" s="97">
        <v>262</v>
      </c>
      <c r="C38" s="97">
        <v>134</v>
      </c>
      <c r="D38" s="97">
        <v>3588</v>
      </c>
      <c r="E38" s="97">
        <v>323</v>
      </c>
      <c r="F38" s="113" t="s">
        <v>11</v>
      </c>
      <c r="G38" s="97">
        <v>1859</v>
      </c>
      <c r="H38" s="123" t="s">
        <v>11</v>
      </c>
      <c r="I38" s="117" t="s">
        <v>14</v>
      </c>
    </row>
    <row r="39" spans="1:9" ht="18" x14ac:dyDescent="0.25">
      <c r="A39" s="78" t="s">
        <v>15</v>
      </c>
      <c r="B39" s="97">
        <v>489</v>
      </c>
      <c r="C39" s="97">
        <v>32</v>
      </c>
      <c r="D39" s="97">
        <v>1327</v>
      </c>
      <c r="E39" s="97">
        <v>43</v>
      </c>
      <c r="F39" s="113" t="s">
        <v>11</v>
      </c>
      <c r="G39" s="114" t="s">
        <v>170</v>
      </c>
      <c r="H39" s="123" t="s">
        <v>11</v>
      </c>
      <c r="I39" s="118" t="s">
        <v>16</v>
      </c>
    </row>
    <row r="40" spans="1:9" ht="18.75" thickBot="1" x14ac:dyDescent="0.3">
      <c r="A40" s="87" t="s">
        <v>9</v>
      </c>
      <c r="B40" s="101">
        <v>4414</v>
      </c>
      <c r="C40" s="101">
        <v>394</v>
      </c>
      <c r="D40" s="101">
        <v>9020</v>
      </c>
      <c r="E40" s="101">
        <v>868</v>
      </c>
      <c r="F40" s="122" t="s">
        <v>11</v>
      </c>
      <c r="G40" s="101">
        <v>758</v>
      </c>
      <c r="H40" s="126" t="s">
        <v>11</v>
      </c>
      <c r="I40" s="120" t="s">
        <v>10</v>
      </c>
    </row>
    <row r="41" spans="1:9" ht="15.75" thickTop="1" x14ac:dyDescent="0.25"/>
  </sheetData>
  <printOptions horizontalCentered="1"/>
  <pageMargins left="0.45" right="0.45" top="0.5" bottom="0.5" header="0.3" footer="0.3"/>
  <pageSetup paperSize="9" scale="95" orientation="portrait" r:id="rId1"/>
  <ignoredErrors>
    <ignoredError sqref="B7:G8 B10:G13 B9:F9 B20:G23 B19:F19 B15:G18 B14:F14 B25:G28 B24:F24 B30:G33 B29:F29 B40:G40 B39:F39 B35:G38 B34:F34"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zoomScale="115" zoomScaleNormal="115" zoomScaleSheetLayoutView="100" workbookViewId="0">
      <selection activeCell="C57" sqref="C57"/>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58" t="s">
        <v>212</v>
      </c>
      <c r="B1" s="62"/>
      <c r="C1" s="62"/>
      <c r="D1" s="62"/>
      <c r="E1" s="62"/>
      <c r="F1" s="62"/>
      <c r="G1" s="62"/>
      <c r="H1" s="62"/>
      <c r="I1" s="62"/>
    </row>
    <row r="2" spans="1:9" x14ac:dyDescent="0.25">
      <c r="A2" s="61" t="s">
        <v>64</v>
      </c>
      <c r="B2" s="61"/>
      <c r="C2" s="61"/>
      <c r="D2" s="61"/>
      <c r="E2" s="61"/>
      <c r="F2" s="61"/>
      <c r="G2" s="61"/>
      <c r="H2" s="61"/>
      <c r="I2" s="61"/>
    </row>
    <row r="3" spans="1:9" ht="16.5" x14ac:dyDescent="0.35">
      <c r="A3" s="6" t="s">
        <v>62</v>
      </c>
      <c r="B3" s="59"/>
      <c r="C3" s="59"/>
      <c r="D3" s="59"/>
      <c r="E3" s="59"/>
      <c r="F3" s="59"/>
      <c r="G3" s="59"/>
      <c r="H3" s="59"/>
      <c r="I3" s="11" t="s">
        <v>63</v>
      </c>
    </row>
    <row r="4" spans="1:9" ht="54" customHeight="1" x14ac:dyDescent="0.45">
      <c r="A4" s="76"/>
      <c r="B4" s="83" t="s">
        <v>183</v>
      </c>
      <c r="C4" s="84" t="s">
        <v>55</v>
      </c>
      <c r="D4" s="84" t="s">
        <v>56</v>
      </c>
      <c r="E4" s="84" t="s">
        <v>184</v>
      </c>
      <c r="F4" s="84" t="s">
        <v>185</v>
      </c>
      <c r="G4" s="85" t="s">
        <v>186</v>
      </c>
      <c r="H4" s="86" t="s">
        <v>54</v>
      </c>
      <c r="I4" s="76"/>
    </row>
    <row r="5" spans="1:9" ht="19.5" customHeight="1" thickBot="1" x14ac:dyDescent="0.5">
      <c r="A5" s="81" t="s">
        <v>182</v>
      </c>
      <c r="B5" s="89" t="s">
        <v>1</v>
      </c>
      <c r="C5" s="90" t="s">
        <v>2</v>
      </c>
      <c r="D5" s="90" t="s">
        <v>3</v>
      </c>
      <c r="E5" s="90" t="s">
        <v>4</v>
      </c>
      <c r="F5" s="90" t="s">
        <v>5</v>
      </c>
      <c r="G5" s="91" t="s">
        <v>6</v>
      </c>
      <c r="H5" s="92" t="s">
        <v>168</v>
      </c>
      <c r="I5" s="189" t="s">
        <v>181</v>
      </c>
    </row>
    <row r="6" spans="1:9" ht="21.75" customHeight="1" x14ac:dyDescent="0.25">
      <c r="A6" s="93">
        <v>2010</v>
      </c>
      <c r="B6" s="127">
        <v>3.7</v>
      </c>
      <c r="C6" s="127">
        <v>3</v>
      </c>
      <c r="D6" s="127">
        <v>3.4</v>
      </c>
      <c r="E6" s="127">
        <v>2.4</v>
      </c>
      <c r="F6" s="127">
        <v>5.451583524673226</v>
      </c>
      <c r="G6" s="127">
        <v>5.5705786174328429</v>
      </c>
      <c r="H6" s="128">
        <v>3.5703458844185438</v>
      </c>
      <c r="I6" s="94">
        <v>2010</v>
      </c>
    </row>
    <row r="7" spans="1:9" ht="18" x14ac:dyDescent="0.25">
      <c r="A7" s="88" t="s">
        <v>8</v>
      </c>
      <c r="B7" s="12">
        <v>0.75265577372892534</v>
      </c>
      <c r="C7" s="12">
        <v>1.2128187617364634</v>
      </c>
      <c r="D7" s="12">
        <v>1.3459513139033781</v>
      </c>
      <c r="E7" s="12">
        <v>1.0059567784720922</v>
      </c>
      <c r="F7" s="12">
        <v>1.725848901928636</v>
      </c>
      <c r="G7" s="12">
        <v>3.828494361919879</v>
      </c>
      <c r="H7" s="129">
        <v>1.3893449556549733</v>
      </c>
      <c r="I7" s="116" t="s">
        <v>69</v>
      </c>
    </row>
    <row r="8" spans="1:9" ht="18.75" customHeight="1" x14ac:dyDescent="0.25">
      <c r="A8" s="78" t="s">
        <v>13</v>
      </c>
      <c r="B8" s="130">
        <v>0.25290202043303117</v>
      </c>
      <c r="C8" s="130">
        <v>0.99304623444193652</v>
      </c>
      <c r="D8" s="130">
        <v>0.96743669352090533</v>
      </c>
      <c r="E8" s="130">
        <v>0.93384518144900319</v>
      </c>
      <c r="F8" s="139" t="s">
        <v>11</v>
      </c>
      <c r="G8" s="130">
        <v>3.828494361919879</v>
      </c>
      <c r="H8" s="132" t="s">
        <v>11</v>
      </c>
      <c r="I8" s="117" t="s">
        <v>14</v>
      </c>
    </row>
    <row r="9" spans="1:9" ht="18" x14ac:dyDescent="0.25">
      <c r="A9" s="78" t="s">
        <v>15</v>
      </c>
      <c r="B9" s="130">
        <v>0.49975375329589417</v>
      </c>
      <c r="C9" s="130">
        <v>0.21977252729452695</v>
      </c>
      <c r="D9" s="130">
        <v>0.37851462038247263</v>
      </c>
      <c r="E9" s="130">
        <v>7.2111597023089058E-2</v>
      </c>
      <c r="F9" s="139" t="s">
        <v>11</v>
      </c>
      <c r="G9" s="131" t="s">
        <v>170</v>
      </c>
      <c r="H9" s="132" t="s">
        <v>11</v>
      </c>
      <c r="I9" s="118" t="s">
        <v>16</v>
      </c>
    </row>
    <row r="10" spans="1:9" ht="18.75" thickBot="1" x14ac:dyDescent="0.3">
      <c r="A10" s="77" t="s">
        <v>9</v>
      </c>
      <c r="B10" s="130">
        <v>2.9755314270087259</v>
      </c>
      <c r="C10" s="130">
        <v>1.766319941589346</v>
      </c>
      <c r="D10" s="130">
        <v>1.9943125808012936</v>
      </c>
      <c r="E10" s="130">
        <v>1.3520924441829196</v>
      </c>
      <c r="F10" s="133">
        <v>3.7257346227445898</v>
      </c>
      <c r="G10" s="130">
        <v>1.7420842555129636</v>
      </c>
      <c r="H10" s="134">
        <v>2.1810009287635705</v>
      </c>
      <c r="I10" s="119" t="s">
        <v>10</v>
      </c>
    </row>
    <row r="11" spans="1:9" x14ac:dyDescent="0.25">
      <c r="A11" s="93">
        <v>2011</v>
      </c>
      <c r="B11" s="127">
        <v>3.6</v>
      </c>
      <c r="C11" s="127">
        <v>4.4000000000000004</v>
      </c>
      <c r="D11" s="127">
        <v>3.5</v>
      </c>
      <c r="E11" s="127">
        <v>2.2000000000000002</v>
      </c>
      <c r="F11" s="127">
        <v>5.1537556334935255</v>
      </c>
      <c r="G11" s="127">
        <v>5.9246982469863427</v>
      </c>
      <c r="H11" s="128">
        <v>3.7034705885952515</v>
      </c>
      <c r="I11" s="94">
        <v>2011</v>
      </c>
    </row>
    <row r="12" spans="1:9" ht="18" x14ac:dyDescent="0.25">
      <c r="A12" s="88" t="s">
        <v>8</v>
      </c>
      <c r="B12" s="12">
        <v>0.73329485350438706</v>
      </c>
      <c r="C12" s="12">
        <v>1.2803133001958127</v>
      </c>
      <c r="D12" s="12">
        <v>1.4525533150429466</v>
      </c>
      <c r="E12" s="12">
        <v>0.9164573279867253</v>
      </c>
      <c r="F12" s="12">
        <v>1.6275017789979553</v>
      </c>
      <c r="G12" s="12">
        <v>4.0885581039932983</v>
      </c>
      <c r="H12" s="129">
        <v>1.4646913657951948</v>
      </c>
      <c r="I12" s="116" t="s">
        <v>69</v>
      </c>
    </row>
    <row r="13" spans="1:9" ht="18" x14ac:dyDescent="0.25">
      <c r="A13" s="78" t="s">
        <v>13</v>
      </c>
      <c r="B13" s="130">
        <v>0.294043975910175</v>
      </c>
      <c r="C13" s="130">
        <v>1.0627437197703804</v>
      </c>
      <c r="D13" s="130">
        <v>1.0720212637902491</v>
      </c>
      <c r="E13" s="130">
        <v>0.84969553588173208</v>
      </c>
      <c r="F13" s="139" t="s">
        <v>11</v>
      </c>
      <c r="G13" s="130">
        <v>4.0885581039932983</v>
      </c>
      <c r="H13" s="132" t="s">
        <v>11</v>
      </c>
      <c r="I13" s="117" t="s">
        <v>14</v>
      </c>
    </row>
    <row r="14" spans="1:9" ht="18" x14ac:dyDescent="0.25">
      <c r="A14" s="78" t="s">
        <v>15</v>
      </c>
      <c r="B14" s="130">
        <v>0.43925087759421205</v>
      </c>
      <c r="C14" s="130">
        <v>0.2175695804254322</v>
      </c>
      <c r="D14" s="130">
        <v>0.38053205125269768</v>
      </c>
      <c r="E14" s="130">
        <v>6.6761792104993237E-2</v>
      </c>
      <c r="F14" s="139" t="s">
        <v>11</v>
      </c>
      <c r="G14" s="131" t="s">
        <v>170</v>
      </c>
      <c r="H14" s="132" t="s">
        <v>11</v>
      </c>
      <c r="I14" s="118" t="s">
        <v>16</v>
      </c>
    </row>
    <row r="15" spans="1:9" ht="18.75" thickBot="1" x14ac:dyDescent="0.3">
      <c r="A15" s="77" t="s">
        <v>9</v>
      </c>
      <c r="B15" s="130">
        <v>2.8968776885965388</v>
      </c>
      <c r="C15" s="130">
        <v>3.1212866730263933</v>
      </c>
      <c r="D15" s="130">
        <v>2.0847618815364677</v>
      </c>
      <c r="E15" s="130">
        <v>1.2866818114780514</v>
      </c>
      <c r="F15" s="133">
        <v>3.5262538544955695</v>
      </c>
      <c r="G15" s="130">
        <v>1.8361401429930437</v>
      </c>
      <c r="H15" s="134">
        <v>2.2387792228000563</v>
      </c>
      <c r="I15" s="119" t="s">
        <v>10</v>
      </c>
    </row>
    <row r="16" spans="1:9" ht="15" customHeight="1" x14ac:dyDescent="0.25">
      <c r="A16" s="93">
        <v>2012</v>
      </c>
      <c r="B16" s="127">
        <v>3.6</v>
      </c>
      <c r="C16" s="127">
        <v>4.5999999999999996</v>
      </c>
      <c r="D16" s="127">
        <v>3.4</v>
      </c>
      <c r="E16" s="127">
        <v>2.2000000000000002</v>
      </c>
      <c r="F16" s="127">
        <v>6.2851116507529321</v>
      </c>
      <c r="G16" s="127">
        <v>6.2721226178554783</v>
      </c>
      <c r="H16" s="128">
        <v>3.6406186904159732</v>
      </c>
      <c r="I16" s="94">
        <v>2012</v>
      </c>
    </row>
    <row r="17" spans="1:9" ht="18" x14ac:dyDescent="0.25">
      <c r="A17" s="88" t="s">
        <v>8</v>
      </c>
      <c r="B17" s="12">
        <v>0.70546353068161338</v>
      </c>
      <c r="C17" s="12">
        <v>1.3813479971281197</v>
      </c>
      <c r="D17" s="12">
        <v>1.401296259604927</v>
      </c>
      <c r="E17" s="12">
        <v>0.81148197309357628</v>
      </c>
      <c r="F17" s="12">
        <v>1.3639565214307576</v>
      </c>
      <c r="G17" s="12">
        <v>4.3598901124117351</v>
      </c>
      <c r="H17" s="129">
        <v>1.3976010945397226</v>
      </c>
      <c r="I17" s="116" t="s">
        <v>69</v>
      </c>
    </row>
    <row r="18" spans="1:9" ht="18" x14ac:dyDescent="0.25">
      <c r="A18" s="78" t="s">
        <v>13</v>
      </c>
      <c r="B18" s="130">
        <v>0.30493449353647778</v>
      </c>
      <c r="C18" s="130">
        <v>1.1497447401246026</v>
      </c>
      <c r="D18" s="130">
        <v>1.0327162357770074</v>
      </c>
      <c r="E18" s="130">
        <v>0.74247840395296605</v>
      </c>
      <c r="F18" s="139" t="s">
        <v>11</v>
      </c>
      <c r="G18" s="130">
        <v>4.3598901124117351</v>
      </c>
      <c r="H18" s="132" t="s">
        <v>11</v>
      </c>
      <c r="I18" s="117" t="s">
        <v>14</v>
      </c>
    </row>
    <row r="19" spans="1:9" ht="18" x14ac:dyDescent="0.25">
      <c r="A19" s="78" t="s">
        <v>15</v>
      </c>
      <c r="B19" s="130">
        <v>0.40052903714513549</v>
      </c>
      <c r="C19" s="130">
        <v>0.23160325700351708</v>
      </c>
      <c r="D19" s="130">
        <v>0.36858002382791988</v>
      </c>
      <c r="E19" s="130">
        <v>6.9003569140610233E-2</v>
      </c>
      <c r="F19" s="139" t="s">
        <v>11</v>
      </c>
      <c r="G19" s="142" t="s">
        <v>11</v>
      </c>
      <c r="H19" s="132" t="s">
        <v>11</v>
      </c>
      <c r="I19" s="118" t="s">
        <v>16</v>
      </c>
    </row>
    <row r="20" spans="1:9" ht="18.75" thickBot="1" x14ac:dyDescent="0.3">
      <c r="A20" s="77" t="s">
        <v>9</v>
      </c>
      <c r="B20" s="130">
        <v>3.0977472359261236</v>
      </c>
      <c r="C20" s="130">
        <v>3.2341740531562562</v>
      </c>
      <c r="D20" s="130">
        <v>2.0325544412595056</v>
      </c>
      <c r="E20" s="130">
        <v>1.4104329532340731</v>
      </c>
      <c r="F20" s="133">
        <v>4.9211551293221731</v>
      </c>
      <c r="G20" s="130">
        <v>1.9122325054437437</v>
      </c>
      <c r="H20" s="134">
        <v>2.2430175958762506</v>
      </c>
      <c r="I20" s="119" t="s">
        <v>10</v>
      </c>
    </row>
    <row r="21" spans="1:9" x14ac:dyDescent="0.25">
      <c r="A21" s="93">
        <v>2013</v>
      </c>
      <c r="B21" s="127">
        <v>3.5</v>
      </c>
      <c r="C21" s="127">
        <v>4.4000000000000004</v>
      </c>
      <c r="D21" s="127">
        <v>4.2</v>
      </c>
      <c r="E21" s="127">
        <v>2.2999999999999998</v>
      </c>
      <c r="F21" s="127">
        <v>6.2434496182063182</v>
      </c>
      <c r="G21" s="127">
        <v>6.374453002039651</v>
      </c>
      <c r="H21" s="128">
        <v>4.2293540214639558</v>
      </c>
      <c r="I21" s="94">
        <v>2013</v>
      </c>
    </row>
    <row r="22" spans="1:9" ht="18" x14ac:dyDescent="0.25">
      <c r="A22" s="88" t="s">
        <v>8</v>
      </c>
      <c r="B22" s="12">
        <v>0.76717646389732908</v>
      </c>
      <c r="C22" s="12">
        <v>1.292699995451611</v>
      </c>
      <c r="D22" s="12">
        <v>1.3975629434547114</v>
      </c>
      <c r="E22" s="12">
        <v>0.80670137990032176</v>
      </c>
      <c r="F22" s="12">
        <v>1.4573039876228977</v>
      </c>
      <c r="G22" s="12">
        <v>4.4661772625755516</v>
      </c>
      <c r="H22" s="129">
        <v>1.46120350841653</v>
      </c>
      <c r="I22" s="116" t="s">
        <v>69</v>
      </c>
    </row>
    <row r="23" spans="1:9" ht="18" x14ac:dyDescent="0.25">
      <c r="A23" s="78" t="s">
        <v>13</v>
      </c>
      <c r="B23" s="130">
        <v>0.3206652412189151</v>
      </c>
      <c r="C23" s="130">
        <v>1.0692703666081227</v>
      </c>
      <c r="D23" s="130">
        <v>1.0192041093552973</v>
      </c>
      <c r="E23" s="130">
        <v>0.73666621187039028</v>
      </c>
      <c r="F23" s="139" t="s">
        <v>11</v>
      </c>
      <c r="G23" s="130">
        <v>4.4661772625755516</v>
      </c>
      <c r="H23" s="132" t="s">
        <v>11</v>
      </c>
      <c r="I23" s="117" t="s">
        <v>14</v>
      </c>
    </row>
    <row r="24" spans="1:9" ht="18" x14ac:dyDescent="0.25">
      <c r="A24" s="78" t="s">
        <v>15</v>
      </c>
      <c r="B24" s="130">
        <v>0.44651122267841392</v>
      </c>
      <c r="C24" s="130">
        <v>0.22342962884348833</v>
      </c>
      <c r="D24" s="130">
        <v>0.37835883409941423</v>
      </c>
      <c r="E24" s="130">
        <v>7.0035168029931469E-2</v>
      </c>
      <c r="F24" s="139" t="s">
        <v>11</v>
      </c>
      <c r="G24" s="131" t="s">
        <v>11</v>
      </c>
      <c r="H24" s="132" t="s">
        <v>11</v>
      </c>
      <c r="I24" s="118" t="s">
        <v>16</v>
      </c>
    </row>
    <row r="25" spans="1:9" ht="18.75" thickBot="1" x14ac:dyDescent="0.3">
      <c r="A25" s="77" t="s">
        <v>9</v>
      </c>
      <c r="B25" s="130">
        <v>3.0820164882436862</v>
      </c>
      <c r="C25" s="130">
        <v>3.1359944334103895</v>
      </c>
      <c r="D25" s="130">
        <v>2.796139348072189</v>
      </c>
      <c r="E25" s="130">
        <v>1.4811141090774398</v>
      </c>
      <c r="F25" s="133">
        <v>4.7861456305834205</v>
      </c>
      <c r="G25" s="130">
        <v>1.9082757394640992</v>
      </c>
      <c r="H25" s="134">
        <v>2.7681505130474258</v>
      </c>
      <c r="I25" s="119" t="s">
        <v>10</v>
      </c>
    </row>
    <row r="26" spans="1:9" x14ac:dyDescent="0.25">
      <c r="A26" s="93">
        <v>2014</v>
      </c>
      <c r="B26" s="127">
        <v>4.7</v>
      </c>
      <c r="C26" s="127">
        <v>4.2</v>
      </c>
      <c r="D26" s="127">
        <v>4.0999999999999996</v>
      </c>
      <c r="E26" s="127">
        <v>2.6</v>
      </c>
      <c r="F26" s="127">
        <v>6.5292530390130761</v>
      </c>
      <c r="G26" s="127">
        <v>6.4420829667026327</v>
      </c>
      <c r="H26" s="128">
        <v>4.4745049196387301</v>
      </c>
      <c r="I26" s="94">
        <v>2014</v>
      </c>
    </row>
    <row r="27" spans="1:9" ht="18" x14ac:dyDescent="0.25">
      <c r="A27" s="88" t="s">
        <v>8</v>
      </c>
      <c r="B27" s="12">
        <v>0.95231526354447626</v>
      </c>
      <c r="C27" s="12">
        <v>1.2551709238514426</v>
      </c>
      <c r="D27" s="12">
        <v>1.4705943019421186</v>
      </c>
      <c r="E27" s="12">
        <v>0.95669981639878654</v>
      </c>
      <c r="F27" s="12">
        <v>1.3130702379770596</v>
      </c>
      <c r="G27" s="12">
        <v>4.3425000962198217</v>
      </c>
      <c r="H27" s="129">
        <v>1.5478641951251606</v>
      </c>
      <c r="I27" s="116" t="s">
        <v>69</v>
      </c>
    </row>
    <row r="28" spans="1:9" ht="18" x14ac:dyDescent="0.25">
      <c r="A28" s="78" t="s">
        <v>13</v>
      </c>
      <c r="B28" s="130">
        <v>0.3255054712750497</v>
      </c>
      <c r="C28" s="130">
        <v>0.9965296425729635</v>
      </c>
      <c r="D28" s="130">
        <v>1.107896111225245</v>
      </c>
      <c r="E28" s="130">
        <v>0.86653962427743492</v>
      </c>
      <c r="F28" s="139" t="s">
        <v>11</v>
      </c>
      <c r="G28" s="130">
        <v>4.3425000962198217</v>
      </c>
      <c r="H28" s="132" t="s">
        <v>11</v>
      </c>
      <c r="I28" s="117" t="s">
        <v>14</v>
      </c>
    </row>
    <row r="29" spans="1:9" ht="18" x14ac:dyDescent="0.25">
      <c r="A29" s="78" t="s">
        <v>15</v>
      </c>
      <c r="B29" s="130">
        <v>0.62680979226942657</v>
      </c>
      <c r="C29" s="130">
        <v>0.25864128127847907</v>
      </c>
      <c r="D29" s="130">
        <v>0.36269819071687348</v>
      </c>
      <c r="E29" s="130">
        <v>9.0160192121351609E-2</v>
      </c>
      <c r="F29" s="139" t="s">
        <v>11</v>
      </c>
      <c r="G29" s="131" t="s">
        <v>170</v>
      </c>
      <c r="H29" s="132" t="s">
        <v>11</v>
      </c>
      <c r="I29" s="118" t="s">
        <v>16</v>
      </c>
    </row>
    <row r="30" spans="1:9" ht="18.75" thickBot="1" x14ac:dyDescent="0.3">
      <c r="A30" s="77" t="s">
        <v>9</v>
      </c>
      <c r="B30" s="130">
        <v>3.8988053102163946</v>
      </c>
      <c r="C30" s="130">
        <v>2.9895889277188901</v>
      </c>
      <c r="D30" s="130">
        <v>2.7652849317713217</v>
      </c>
      <c r="E30" s="130">
        <v>1.6278923577466264</v>
      </c>
      <c r="F30" s="130">
        <v>5.2161828010360169</v>
      </c>
      <c r="G30" s="130">
        <v>2.099582870482811</v>
      </c>
      <c r="H30" s="134">
        <v>2.9266407245135695</v>
      </c>
      <c r="I30" s="119" t="s">
        <v>10</v>
      </c>
    </row>
    <row r="31" spans="1:9" x14ac:dyDescent="0.25">
      <c r="A31" s="93">
        <v>2015</v>
      </c>
      <c r="B31" s="127">
        <v>5.6</v>
      </c>
      <c r="C31" s="127">
        <v>4</v>
      </c>
      <c r="D31" s="127">
        <v>4.3</v>
      </c>
      <c r="E31" s="127">
        <v>2.8</v>
      </c>
      <c r="F31" s="143" t="s">
        <v>33</v>
      </c>
      <c r="G31" s="127">
        <v>6.514680948096351</v>
      </c>
      <c r="H31" s="136" t="s">
        <v>33</v>
      </c>
      <c r="I31" s="94">
        <v>2015</v>
      </c>
    </row>
    <row r="32" spans="1:9" ht="18" x14ac:dyDescent="0.25">
      <c r="A32" s="88" t="s">
        <v>8</v>
      </c>
      <c r="B32" s="12">
        <v>0.89181238784279415</v>
      </c>
      <c r="C32" s="12">
        <v>1.2040965554081449</v>
      </c>
      <c r="D32" s="12">
        <v>1.5423954976345429</v>
      </c>
      <c r="E32" s="12">
        <v>0.94731987818524288</v>
      </c>
      <c r="F32" s="137" t="s">
        <v>33</v>
      </c>
      <c r="G32" s="137">
        <v>4.4673536922779</v>
      </c>
      <c r="H32" s="138" t="s">
        <v>33</v>
      </c>
      <c r="I32" s="116" t="s">
        <v>69</v>
      </c>
    </row>
    <row r="33" spans="1:9" ht="18" x14ac:dyDescent="0.25">
      <c r="A33" s="78" t="s">
        <v>13</v>
      </c>
      <c r="B33" s="130">
        <v>0.32671552878908333</v>
      </c>
      <c r="C33" s="130">
        <v>0.97787235408903894</v>
      </c>
      <c r="D33" s="130">
        <v>1.1473799944833043</v>
      </c>
      <c r="E33" s="130">
        <v>0.8607627319551191</v>
      </c>
      <c r="F33" s="139" t="s">
        <v>33</v>
      </c>
      <c r="G33" s="139">
        <v>4.4673536922779</v>
      </c>
      <c r="H33" s="132" t="s">
        <v>33</v>
      </c>
      <c r="I33" s="117" t="s">
        <v>14</v>
      </c>
    </row>
    <row r="34" spans="1:9" ht="18" x14ac:dyDescent="0.25">
      <c r="A34" s="78" t="s">
        <v>15</v>
      </c>
      <c r="B34" s="130">
        <v>0.56509685905371088</v>
      </c>
      <c r="C34" s="130">
        <v>0.22622420131910603</v>
      </c>
      <c r="D34" s="130">
        <v>0.39501550315123862</v>
      </c>
      <c r="E34" s="130">
        <v>8.6557146230123713E-2</v>
      </c>
      <c r="F34" s="139" t="s">
        <v>33</v>
      </c>
      <c r="G34" s="131" t="s">
        <v>170</v>
      </c>
      <c r="H34" s="132" t="s">
        <v>33</v>
      </c>
      <c r="I34" s="118" t="s">
        <v>16</v>
      </c>
    </row>
    <row r="35" spans="1:9" ht="18.75" thickBot="1" x14ac:dyDescent="0.3">
      <c r="A35" s="77" t="s">
        <v>9</v>
      </c>
      <c r="B35" s="130">
        <v>5.0568303511465897</v>
      </c>
      <c r="C35" s="130">
        <v>2.8387488488107171</v>
      </c>
      <c r="D35" s="130">
        <v>2.5896533882221378</v>
      </c>
      <c r="E35" s="130">
        <v>1.8152957056595391</v>
      </c>
      <c r="F35" s="139" t="s">
        <v>33</v>
      </c>
      <c r="G35" s="139">
        <v>2.0473272558184514</v>
      </c>
      <c r="H35" s="132" t="s">
        <v>33</v>
      </c>
      <c r="I35" s="119" t="s">
        <v>10</v>
      </c>
    </row>
    <row r="36" spans="1:9" x14ac:dyDescent="0.25">
      <c r="A36" s="93">
        <v>2016</v>
      </c>
      <c r="B36" s="127">
        <v>5.6626525969758035</v>
      </c>
      <c r="C36" s="127">
        <v>3.9</v>
      </c>
      <c r="D36" s="127">
        <v>4.4000000000000004</v>
      </c>
      <c r="E36" s="127">
        <v>2.8</v>
      </c>
      <c r="F36" s="143" t="s">
        <v>33</v>
      </c>
      <c r="G36" s="127">
        <v>6.3328586310910202</v>
      </c>
      <c r="H36" s="136" t="s">
        <v>33</v>
      </c>
      <c r="I36" s="94">
        <v>2016</v>
      </c>
    </row>
    <row r="37" spans="1:9" ht="18" x14ac:dyDescent="0.25">
      <c r="A37" s="88" t="s">
        <v>8</v>
      </c>
      <c r="B37" s="12">
        <v>0.82335955475872769</v>
      </c>
      <c r="C37" s="12">
        <v>1.1659546851009253</v>
      </c>
      <c r="D37" s="12">
        <v>1.5462013780224855</v>
      </c>
      <c r="E37" s="12">
        <v>0.82917030183837925</v>
      </c>
      <c r="F37" s="137" t="s">
        <v>33</v>
      </c>
      <c r="G37" s="12">
        <v>4.4985801280849094</v>
      </c>
      <c r="H37" s="138" t="s">
        <v>33</v>
      </c>
      <c r="I37" s="116" t="s">
        <v>69</v>
      </c>
    </row>
    <row r="38" spans="1:9" ht="18" x14ac:dyDescent="0.25">
      <c r="A38" s="78" t="s">
        <v>13</v>
      </c>
      <c r="B38" s="130">
        <v>0.2872439458678917</v>
      </c>
      <c r="C38" s="130">
        <v>0.94119233616580722</v>
      </c>
      <c r="D38" s="130">
        <v>1.1287427353702295</v>
      </c>
      <c r="E38" s="130">
        <v>0.73175411883550967</v>
      </c>
      <c r="F38" s="139" t="s">
        <v>33</v>
      </c>
      <c r="G38" s="130">
        <v>4.4985801280849094</v>
      </c>
      <c r="H38" s="132" t="s">
        <v>33</v>
      </c>
      <c r="I38" s="117" t="s">
        <v>14</v>
      </c>
    </row>
    <row r="39" spans="1:9" ht="18" x14ac:dyDescent="0.25">
      <c r="A39" s="78" t="s">
        <v>15</v>
      </c>
      <c r="B39" s="130">
        <v>0.53611560889083609</v>
      </c>
      <c r="C39" s="130">
        <v>0.22476234893511812</v>
      </c>
      <c r="D39" s="130">
        <v>0.41745864265225602</v>
      </c>
      <c r="E39" s="130">
        <v>9.7416183002869708E-2</v>
      </c>
      <c r="F39" s="139" t="s">
        <v>33</v>
      </c>
      <c r="G39" s="131" t="s">
        <v>170</v>
      </c>
      <c r="H39" s="132" t="s">
        <v>33</v>
      </c>
      <c r="I39" s="118" t="s">
        <v>16</v>
      </c>
    </row>
    <row r="40" spans="1:9" ht="18.75" thickBot="1" x14ac:dyDescent="0.3">
      <c r="A40" s="87" t="s">
        <v>9</v>
      </c>
      <c r="B40" s="140">
        <v>4.8392930422170757</v>
      </c>
      <c r="C40" s="140">
        <v>2.7673864212636419</v>
      </c>
      <c r="D40" s="140">
        <v>2.837586252240655</v>
      </c>
      <c r="E40" s="140">
        <v>1.9664476010811838</v>
      </c>
      <c r="F40" s="177" t="s">
        <v>33</v>
      </c>
      <c r="G40" s="140">
        <v>1.8342785030061115</v>
      </c>
      <c r="H40" s="141" t="s">
        <v>33</v>
      </c>
      <c r="I40" s="120" t="s">
        <v>10</v>
      </c>
    </row>
    <row r="41" spans="1:9" ht="15.75" thickTop="1" x14ac:dyDescent="0.25"/>
  </sheetData>
  <printOptions horizontalCentered="1"/>
  <pageMargins left="0.45" right="0.45" top="0.5" bottom="0.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rightToLeft="1" zoomScaleNormal="100" zoomScaleSheetLayoutView="100" workbookViewId="0">
      <selection activeCell="A22" sqref="A22"/>
    </sheetView>
  </sheetViews>
  <sheetFormatPr defaultRowHeight="15" x14ac:dyDescent="0.25"/>
  <cols>
    <col min="1" max="1" width="40.7109375" customWidth="1"/>
    <col min="2" max="2" width="11.140625" customWidth="1"/>
    <col min="3" max="3" width="40.7109375" customWidth="1"/>
  </cols>
  <sheetData>
    <row r="1" spans="1:3" ht="15.75" x14ac:dyDescent="0.25">
      <c r="A1" s="311" t="s">
        <v>95</v>
      </c>
      <c r="B1" s="239" t="s">
        <v>96</v>
      </c>
      <c r="C1" s="312" t="s">
        <v>97</v>
      </c>
    </row>
    <row r="2" spans="1:3" x14ac:dyDescent="0.25">
      <c r="A2" s="311"/>
      <c r="B2" s="240" t="s">
        <v>98</v>
      </c>
      <c r="C2" s="312"/>
    </row>
    <row r="3" spans="1:3" ht="23.25" x14ac:dyDescent="0.25">
      <c r="A3" s="168" t="s">
        <v>99</v>
      </c>
      <c r="B3" s="35"/>
      <c r="C3" s="167" t="s">
        <v>100</v>
      </c>
    </row>
    <row r="4" spans="1:3" ht="23.25" x14ac:dyDescent="0.25">
      <c r="A4" s="168" t="s">
        <v>101</v>
      </c>
      <c r="B4" s="36"/>
      <c r="C4" s="167" t="s">
        <v>102</v>
      </c>
    </row>
    <row r="5" spans="1:3" ht="23.25" x14ac:dyDescent="0.25">
      <c r="A5" s="168" t="s">
        <v>103</v>
      </c>
      <c r="B5" s="35"/>
      <c r="C5" s="167" t="s">
        <v>104</v>
      </c>
    </row>
    <row r="6" spans="1:3" ht="23.25" x14ac:dyDescent="0.25">
      <c r="A6" s="168" t="s">
        <v>105</v>
      </c>
      <c r="B6" s="35"/>
      <c r="C6" s="167" t="s">
        <v>106</v>
      </c>
    </row>
    <row r="7" spans="1:3" ht="23.25" x14ac:dyDescent="0.25">
      <c r="A7" s="168" t="s">
        <v>107</v>
      </c>
      <c r="B7" s="35"/>
      <c r="C7" s="167" t="s">
        <v>108</v>
      </c>
    </row>
    <row r="8" spans="1:3" ht="23.25" x14ac:dyDescent="0.25">
      <c r="A8" s="168" t="s">
        <v>109</v>
      </c>
      <c r="B8" s="35"/>
      <c r="C8" s="167" t="s">
        <v>110</v>
      </c>
    </row>
    <row r="9" spans="1:3" ht="23.25" x14ac:dyDescent="0.25">
      <c r="A9" s="168" t="s">
        <v>111</v>
      </c>
      <c r="B9" s="36"/>
      <c r="C9" s="167" t="s">
        <v>112</v>
      </c>
    </row>
    <row r="10" spans="1:3" ht="23.25" x14ac:dyDescent="0.25">
      <c r="A10" s="168" t="s">
        <v>134</v>
      </c>
      <c r="B10" s="36"/>
      <c r="C10" s="167" t="s">
        <v>139</v>
      </c>
    </row>
    <row r="11" spans="1:3" ht="23.25" x14ac:dyDescent="0.25">
      <c r="A11" s="169" t="s">
        <v>135</v>
      </c>
      <c r="B11" s="36"/>
      <c r="C11" s="167" t="s">
        <v>138</v>
      </c>
    </row>
    <row r="12" spans="1:3" ht="36.75" thickBot="1" x14ac:dyDescent="0.3">
      <c r="A12" s="255" t="s">
        <v>136</v>
      </c>
      <c r="B12" s="256"/>
      <c r="C12" s="257" t="s">
        <v>137</v>
      </c>
    </row>
    <row r="13" spans="1:3" ht="15.75" thickTop="1" x14ac:dyDescent="0.25"/>
  </sheetData>
  <mergeCells count="2">
    <mergeCell ref="A1:A2"/>
    <mergeCell ref="C1:C2"/>
  </mergeCells>
  <printOptions horizontalCentered="1"/>
  <pageMargins left="0.45" right="0.45"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34" zoomScale="115" zoomScaleNormal="115" zoomScaleSheetLayoutView="100" workbookViewId="0">
      <selection activeCell="D52" sqref="D52"/>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58" t="s">
        <v>210</v>
      </c>
      <c r="B1" s="62"/>
      <c r="C1" s="62"/>
      <c r="D1" s="62"/>
      <c r="E1" s="62"/>
      <c r="F1" s="62"/>
      <c r="G1" s="62"/>
      <c r="H1" s="62"/>
      <c r="I1" s="62"/>
    </row>
    <row r="2" spans="1:9" x14ac:dyDescent="0.25">
      <c r="A2" s="259" t="s">
        <v>211</v>
      </c>
      <c r="B2" s="61"/>
      <c r="C2" s="61"/>
      <c r="D2" s="61"/>
      <c r="E2" s="61"/>
      <c r="F2" s="61"/>
      <c r="G2" s="61"/>
      <c r="H2" s="61"/>
      <c r="I2" s="61"/>
    </row>
    <row r="3" spans="1:9" ht="16.5" x14ac:dyDescent="0.35">
      <c r="A3" s="6" t="s">
        <v>57</v>
      </c>
      <c r="B3" s="59"/>
      <c r="C3" s="59"/>
      <c r="D3" s="59"/>
      <c r="E3" s="59"/>
      <c r="F3" s="59"/>
      <c r="G3" s="59"/>
      <c r="H3" s="59"/>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79">
        <f>SUM(B7,B10)</f>
        <v>22682</v>
      </c>
      <c r="C6" s="79">
        <f>SUM(C7,C10)</f>
        <v>5108</v>
      </c>
      <c r="D6" s="79">
        <f>SUM(D10,D7)</f>
        <v>129792</v>
      </c>
      <c r="E6" s="79">
        <f>SUM(E7,E10)</f>
        <v>12865</v>
      </c>
      <c r="F6" s="79">
        <f>SUM(F7,F10)</f>
        <v>10615</v>
      </c>
      <c r="G6" s="79">
        <f>SUM(G7,G10)</f>
        <v>19535</v>
      </c>
      <c r="H6" s="95">
        <f t="shared" ref="H6:H11" si="0">SUM(B6:G6)</f>
        <v>200597</v>
      </c>
      <c r="I6" s="94">
        <v>2010</v>
      </c>
    </row>
    <row r="7" spans="1:9" ht="18.75" customHeight="1" x14ac:dyDescent="0.25">
      <c r="A7" s="88" t="s">
        <v>8</v>
      </c>
      <c r="B7" s="10">
        <f>SUM(B8:B9)</f>
        <v>13250</v>
      </c>
      <c r="C7" s="10">
        <v>3841</v>
      </c>
      <c r="D7" s="10">
        <f>SUM(D8:D9)</f>
        <v>101858</v>
      </c>
      <c r="E7" s="10">
        <v>11267</v>
      </c>
      <c r="F7" s="10">
        <v>8435</v>
      </c>
      <c r="G7" s="10">
        <v>15283</v>
      </c>
      <c r="H7" s="96">
        <f t="shared" si="0"/>
        <v>153934</v>
      </c>
      <c r="I7" s="116" t="s">
        <v>69</v>
      </c>
    </row>
    <row r="8" spans="1:9" ht="18" x14ac:dyDescent="0.25">
      <c r="A8" s="78" t="s">
        <v>13</v>
      </c>
      <c r="B8" s="97">
        <v>3807</v>
      </c>
      <c r="C8" s="97">
        <v>2880</v>
      </c>
      <c r="D8" s="97">
        <v>75978</v>
      </c>
      <c r="E8" s="97">
        <v>10059</v>
      </c>
      <c r="F8" s="113" t="s">
        <v>33</v>
      </c>
      <c r="G8" s="97">
        <v>15283</v>
      </c>
      <c r="H8" s="123" t="s">
        <v>11</v>
      </c>
      <c r="I8" s="117" t="s">
        <v>14</v>
      </c>
    </row>
    <row r="9" spans="1:9" ht="18" x14ac:dyDescent="0.25">
      <c r="A9" s="78" t="s">
        <v>15</v>
      </c>
      <c r="B9" s="97">
        <v>9443</v>
      </c>
      <c r="C9" s="97">
        <v>961</v>
      </c>
      <c r="D9" s="97">
        <v>25880</v>
      </c>
      <c r="E9" s="97">
        <v>1208</v>
      </c>
      <c r="F9" s="113" t="s">
        <v>33</v>
      </c>
      <c r="G9" s="114" t="s">
        <v>170</v>
      </c>
      <c r="H9" s="123" t="s">
        <v>11</v>
      </c>
      <c r="I9" s="118" t="s">
        <v>16</v>
      </c>
    </row>
    <row r="10" spans="1:9" ht="18.75" thickBot="1" x14ac:dyDescent="0.3">
      <c r="A10" s="77" t="s">
        <v>9</v>
      </c>
      <c r="B10" s="97">
        <v>9432</v>
      </c>
      <c r="C10" s="97">
        <v>1267</v>
      </c>
      <c r="D10" s="97">
        <v>27934</v>
      </c>
      <c r="E10" s="97">
        <v>1598</v>
      </c>
      <c r="F10" s="100">
        <v>2180</v>
      </c>
      <c r="G10" s="97">
        <v>4252</v>
      </c>
      <c r="H10" s="98">
        <f t="shared" si="0"/>
        <v>46663</v>
      </c>
      <c r="I10" s="119" t="s">
        <v>10</v>
      </c>
    </row>
    <row r="11" spans="1:9" x14ac:dyDescent="0.25">
      <c r="A11" s="93">
        <v>2011</v>
      </c>
      <c r="B11" s="79">
        <f>SUM(B12,B15)</f>
        <v>25550</v>
      </c>
      <c r="C11" s="79">
        <f>SUM(C12,C15)</f>
        <v>5298</v>
      </c>
      <c r="D11" s="79">
        <f>SUM(D15,D12)</f>
        <v>134632</v>
      </c>
      <c r="E11" s="79">
        <f>SUM(E12,E15)</f>
        <v>14235</v>
      </c>
      <c r="F11" s="79">
        <f>SUM(F12,F15)</f>
        <v>9722</v>
      </c>
      <c r="G11" s="79">
        <f>SUM(G12,G15)</f>
        <v>20596</v>
      </c>
      <c r="H11" s="95">
        <f t="shared" si="0"/>
        <v>210033</v>
      </c>
      <c r="I11" s="94">
        <v>2011</v>
      </c>
    </row>
    <row r="12" spans="1:9" ht="18" x14ac:dyDescent="0.25">
      <c r="A12" s="88" t="s">
        <v>8</v>
      </c>
      <c r="B12" s="10">
        <f>SUM(B13:B14)</f>
        <v>13554</v>
      </c>
      <c r="C12" s="10">
        <v>3988</v>
      </c>
      <c r="D12" s="10">
        <f>SUM(D13:D14)</f>
        <v>106259</v>
      </c>
      <c r="E12" s="10">
        <v>12337</v>
      </c>
      <c r="F12" s="10">
        <v>8113</v>
      </c>
      <c r="G12" s="10">
        <v>16102</v>
      </c>
      <c r="H12" s="96">
        <f t="shared" ref="H12:H20" si="1">SUM(B12:G12)</f>
        <v>160353</v>
      </c>
      <c r="I12" s="116" t="s">
        <v>69</v>
      </c>
    </row>
    <row r="13" spans="1:9" ht="18" x14ac:dyDescent="0.25">
      <c r="A13" s="78" t="s">
        <v>13</v>
      </c>
      <c r="B13" s="97">
        <v>3859</v>
      </c>
      <c r="C13" s="97">
        <v>3037</v>
      </c>
      <c r="D13" s="97">
        <v>77946</v>
      </c>
      <c r="E13" s="97">
        <v>11123</v>
      </c>
      <c r="F13" s="104" t="s">
        <v>33</v>
      </c>
      <c r="G13" s="97">
        <v>16102</v>
      </c>
      <c r="H13" s="123" t="s">
        <v>11</v>
      </c>
      <c r="I13" s="117" t="s">
        <v>14</v>
      </c>
    </row>
    <row r="14" spans="1:9" ht="18" x14ac:dyDescent="0.25">
      <c r="A14" s="78" t="s">
        <v>15</v>
      </c>
      <c r="B14" s="97">
        <v>9695</v>
      </c>
      <c r="C14" s="97">
        <v>951</v>
      </c>
      <c r="D14" s="97">
        <v>28313</v>
      </c>
      <c r="E14" s="97">
        <v>1214</v>
      </c>
      <c r="F14" s="104" t="s">
        <v>33</v>
      </c>
      <c r="G14" s="114" t="s">
        <v>170</v>
      </c>
      <c r="H14" s="123" t="s">
        <v>11</v>
      </c>
      <c r="I14" s="118" t="s">
        <v>16</v>
      </c>
    </row>
    <row r="15" spans="1:9" ht="18.75" thickBot="1" x14ac:dyDescent="0.3">
      <c r="A15" s="77" t="s">
        <v>9</v>
      </c>
      <c r="B15" s="97">
        <v>11996</v>
      </c>
      <c r="C15" s="97">
        <v>1310</v>
      </c>
      <c r="D15" s="97">
        <v>28373</v>
      </c>
      <c r="E15" s="97">
        <v>1898</v>
      </c>
      <c r="F15" s="100">
        <v>1609</v>
      </c>
      <c r="G15" s="97">
        <v>4494</v>
      </c>
      <c r="H15" s="98">
        <f t="shared" si="1"/>
        <v>49680</v>
      </c>
      <c r="I15" s="119" t="s">
        <v>10</v>
      </c>
    </row>
    <row r="16" spans="1:9" x14ac:dyDescent="0.25">
      <c r="A16" s="93">
        <v>2012</v>
      </c>
      <c r="B16" s="79">
        <f>SUM(B17,B20)</f>
        <v>27515</v>
      </c>
      <c r="C16" s="79">
        <f>SUM(C17,C20)</f>
        <v>6307</v>
      </c>
      <c r="D16" s="79">
        <f>SUM(D20,D17)</f>
        <v>139701</v>
      </c>
      <c r="E16" s="79">
        <f>SUM(E17,E20)</f>
        <v>15624</v>
      </c>
      <c r="F16" s="79">
        <f>SUM(F17,F20)</f>
        <v>10649</v>
      </c>
      <c r="G16" s="79">
        <f>SUM(G17,G20)</f>
        <v>21502</v>
      </c>
      <c r="H16" s="95">
        <f t="shared" si="1"/>
        <v>221298</v>
      </c>
      <c r="I16" s="94">
        <v>2012</v>
      </c>
    </row>
    <row r="17" spans="1:9" ht="18" x14ac:dyDescent="0.25">
      <c r="A17" s="88" t="s">
        <v>8</v>
      </c>
      <c r="B17" s="10">
        <f>SUM(B18:B19)</f>
        <v>13974</v>
      </c>
      <c r="C17" s="10">
        <f>SUM(C18:C19)</f>
        <v>4935</v>
      </c>
      <c r="D17" s="10">
        <f>SUM(D18:D19)</f>
        <v>111328</v>
      </c>
      <c r="E17" s="10">
        <v>13355</v>
      </c>
      <c r="F17" s="10">
        <v>8464</v>
      </c>
      <c r="G17" s="10">
        <v>16500</v>
      </c>
      <c r="H17" s="96">
        <f t="shared" si="1"/>
        <v>168556</v>
      </c>
      <c r="I17" s="116" t="s">
        <v>69</v>
      </c>
    </row>
    <row r="18" spans="1:9" ht="18" x14ac:dyDescent="0.25">
      <c r="A18" s="78" t="s">
        <v>13</v>
      </c>
      <c r="B18" s="97">
        <v>3978</v>
      </c>
      <c r="C18" s="97">
        <v>3088</v>
      </c>
      <c r="D18" s="97">
        <v>82948</v>
      </c>
      <c r="E18" s="97">
        <v>12050</v>
      </c>
      <c r="F18" s="113" t="s">
        <v>33</v>
      </c>
      <c r="G18" s="97">
        <v>16500</v>
      </c>
      <c r="H18" s="123" t="s">
        <v>11</v>
      </c>
      <c r="I18" s="117" t="s">
        <v>14</v>
      </c>
    </row>
    <row r="19" spans="1:9" ht="18" x14ac:dyDescent="0.25">
      <c r="A19" s="78" t="s">
        <v>15</v>
      </c>
      <c r="B19" s="97">
        <v>9996</v>
      </c>
      <c r="C19" s="97">
        <v>1847</v>
      </c>
      <c r="D19" s="97">
        <v>28380</v>
      </c>
      <c r="E19" s="97">
        <v>1305</v>
      </c>
      <c r="F19" s="113" t="s">
        <v>33</v>
      </c>
      <c r="G19" s="106" t="s">
        <v>170</v>
      </c>
      <c r="H19" s="123" t="s">
        <v>11</v>
      </c>
      <c r="I19" s="118" t="s">
        <v>16</v>
      </c>
    </row>
    <row r="20" spans="1:9" ht="18.75" thickBot="1" x14ac:dyDescent="0.3">
      <c r="A20" s="77" t="s">
        <v>9</v>
      </c>
      <c r="B20" s="97">
        <v>13541</v>
      </c>
      <c r="C20" s="97">
        <v>1372</v>
      </c>
      <c r="D20" s="97">
        <v>28373</v>
      </c>
      <c r="E20" s="97">
        <v>2269</v>
      </c>
      <c r="F20" s="100">
        <v>2185</v>
      </c>
      <c r="G20" s="97">
        <v>5002</v>
      </c>
      <c r="H20" s="98">
        <f t="shared" si="1"/>
        <v>52742</v>
      </c>
      <c r="I20" s="119" t="s">
        <v>10</v>
      </c>
    </row>
    <row r="21" spans="1:9" x14ac:dyDescent="0.25">
      <c r="A21" s="93">
        <v>2013</v>
      </c>
      <c r="B21" s="79">
        <f>SUM(B22,B25)</f>
        <v>30723</v>
      </c>
      <c r="C21" s="79">
        <f>SUM(C22,C25)</f>
        <v>6542</v>
      </c>
      <c r="D21" s="79">
        <f>SUM(D25,D22)</f>
        <v>154359</v>
      </c>
      <c r="E21" s="79">
        <f>SUM(E22,E25)</f>
        <v>16942</v>
      </c>
      <c r="F21" s="79">
        <f>SUM(F22,F25)</f>
        <v>12388</v>
      </c>
      <c r="G21" s="79">
        <f>SUM(G22,G25)</f>
        <v>21883</v>
      </c>
      <c r="H21" s="95">
        <f t="shared" ref="H21:H30" si="2">SUM(B21:G21)</f>
        <v>242837</v>
      </c>
      <c r="I21" s="94">
        <v>2013</v>
      </c>
    </row>
    <row r="22" spans="1:9" ht="18" x14ac:dyDescent="0.25">
      <c r="A22" s="88" t="s">
        <v>8</v>
      </c>
      <c r="B22" s="10">
        <f>SUM(B23:B24)</f>
        <v>15442</v>
      </c>
      <c r="C22" s="10">
        <f>SUM(C23:C24)</f>
        <v>5066</v>
      </c>
      <c r="D22" s="10">
        <f>SUM(D23:D24)</f>
        <v>113622</v>
      </c>
      <c r="E22" s="10">
        <v>14468</v>
      </c>
      <c r="F22" s="10">
        <v>9239</v>
      </c>
      <c r="G22" s="10">
        <v>16649</v>
      </c>
      <c r="H22" s="96">
        <f t="shared" si="2"/>
        <v>174486</v>
      </c>
      <c r="I22" s="116" t="s">
        <v>69</v>
      </c>
    </row>
    <row r="23" spans="1:9" ht="18" x14ac:dyDescent="0.25">
      <c r="A23" s="78" t="s">
        <v>13</v>
      </c>
      <c r="B23" s="97">
        <v>3806</v>
      </c>
      <c r="C23" s="97">
        <v>3174</v>
      </c>
      <c r="D23" s="97">
        <v>83862</v>
      </c>
      <c r="E23" s="97">
        <v>13059</v>
      </c>
      <c r="F23" s="113" t="s">
        <v>33</v>
      </c>
      <c r="G23" s="97">
        <v>16649</v>
      </c>
      <c r="H23" s="123" t="s">
        <v>11</v>
      </c>
      <c r="I23" s="117" t="s">
        <v>14</v>
      </c>
    </row>
    <row r="24" spans="1:9" ht="18" x14ac:dyDescent="0.25">
      <c r="A24" s="78" t="s">
        <v>15</v>
      </c>
      <c r="B24" s="97">
        <v>11636</v>
      </c>
      <c r="C24" s="97">
        <v>1892</v>
      </c>
      <c r="D24" s="97">
        <v>29760</v>
      </c>
      <c r="E24" s="97">
        <v>1409</v>
      </c>
      <c r="F24" s="113" t="s">
        <v>33</v>
      </c>
      <c r="G24" s="114" t="s">
        <v>170</v>
      </c>
      <c r="H24" s="123" t="s">
        <v>11</v>
      </c>
      <c r="I24" s="118" t="s">
        <v>16</v>
      </c>
    </row>
    <row r="25" spans="1:9" ht="18.75" thickBot="1" x14ac:dyDescent="0.3">
      <c r="A25" s="77" t="s">
        <v>9</v>
      </c>
      <c r="B25" s="97">
        <v>15281</v>
      </c>
      <c r="C25" s="97">
        <v>1476</v>
      </c>
      <c r="D25" s="97">
        <v>40737</v>
      </c>
      <c r="E25" s="97">
        <v>2474</v>
      </c>
      <c r="F25" s="100">
        <v>3149</v>
      </c>
      <c r="G25" s="97">
        <v>5234</v>
      </c>
      <c r="H25" s="98">
        <f t="shared" si="2"/>
        <v>68351</v>
      </c>
      <c r="I25" s="119" t="s">
        <v>10</v>
      </c>
    </row>
    <row r="26" spans="1:9" x14ac:dyDescent="0.25">
      <c r="A26" s="93">
        <v>2014</v>
      </c>
      <c r="B26" s="79">
        <f>SUM(B27,B30)</f>
        <v>36478</v>
      </c>
      <c r="C26" s="79">
        <f>SUM(C27,C30)</f>
        <v>6584</v>
      </c>
      <c r="D26" s="79">
        <f>SUM(D30,D27)</f>
        <v>165334</v>
      </c>
      <c r="E26" s="79">
        <f>SUM(E27,E30)</f>
        <v>18756</v>
      </c>
      <c r="F26" s="79">
        <f>SUM(F27,F30)</f>
        <v>12768</v>
      </c>
      <c r="G26" s="79">
        <v>23710</v>
      </c>
      <c r="H26" s="95">
        <f t="shared" si="2"/>
        <v>263630</v>
      </c>
      <c r="I26" s="94">
        <v>2014</v>
      </c>
    </row>
    <row r="27" spans="1:9" ht="18" x14ac:dyDescent="0.25">
      <c r="A27" s="88" t="s">
        <v>8</v>
      </c>
      <c r="B27" s="10">
        <f>SUM(B28:B29)</f>
        <v>17464</v>
      </c>
      <c r="C27" s="10">
        <f>SUM(C28:C29)</f>
        <v>5100</v>
      </c>
      <c r="D27" s="10">
        <f>SUM(D28:D29)</f>
        <v>123566</v>
      </c>
      <c r="E27" s="10">
        <v>16065</v>
      </c>
      <c r="F27" s="10">
        <v>9823</v>
      </c>
      <c r="G27" s="10">
        <v>18075</v>
      </c>
      <c r="H27" s="96">
        <f t="shared" si="2"/>
        <v>190093</v>
      </c>
      <c r="I27" s="116" t="s">
        <v>69</v>
      </c>
    </row>
    <row r="28" spans="1:9" ht="18" x14ac:dyDescent="0.25">
      <c r="A28" s="78" t="s">
        <v>13</v>
      </c>
      <c r="B28" s="97">
        <v>3798</v>
      </c>
      <c r="C28" s="97">
        <v>3230</v>
      </c>
      <c r="D28" s="97">
        <v>91854</v>
      </c>
      <c r="E28" s="97">
        <v>14623</v>
      </c>
      <c r="F28" s="113" t="s">
        <v>33</v>
      </c>
      <c r="G28" s="97">
        <v>18075</v>
      </c>
      <c r="H28" s="123" t="s">
        <v>11</v>
      </c>
      <c r="I28" s="117" t="s">
        <v>14</v>
      </c>
    </row>
    <row r="29" spans="1:9" ht="18" x14ac:dyDescent="0.25">
      <c r="A29" s="78" t="s">
        <v>15</v>
      </c>
      <c r="B29" s="97">
        <v>13666</v>
      </c>
      <c r="C29" s="97">
        <v>1870</v>
      </c>
      <c r="D29" s="97">
        <v>31712</v>
      </c>
      <c r="E29" s="97">
        <v>1442</v>
      </c>
      <c r="F29" s="113" t="s">
        <v>33</v>
      </c>
      <c r="G29" s="114" t="s">
        <v>170</v>
      </c>
      <c r="H29" s="123" t="s">
        <v>11</v>
      </c>
      <c r="I29" s="118" t="s">
        <v>16</v>
      </c>
    </row>
    <row r="30" spans="1:9" ht="18.75" thickBot="1" x14ac:dyDescent="0.3">
      <c r="A30" s="77" t="s">
        <v>9</v>
      </c>
      <c r="B30" s="97">
        <v>19014</v>
      </c>
      <c r="C30" s="97">
        <v>1484</v>
      </c>
      <c r="D30" s="97">
        <v>41768</v>
      </c>
      <c r="E30" s="97">
        <v>2691</v>
      </c>
      <c r="F30" s="97">
        <v>2945</v>
      </c>
      <c r="G30" s="97">
        <v>5635</v>
      </c>
      <c r="H30" s="98">
        <f t="shared" si="2"/>
        <v>73537</v>
      </c>
      <c r="I30" s="119" t="s">
        <v>10</v>
      </c>
    </row>
    <row r="31" spans="1:9" x14ac:dyDescent="0.25">
      <c r="A31" s="93">
        <v>2015</v>
      </c>
      <c r="B31" s="79">
        <f>SUM(B32,B35)</f>
        <v>46155</v>
      </c>
      <c r="C31" s="79">
        <f>SUM(C32,C35)</f>
        <v>6612</v>
      </c>
      <c r="D31" s="79">
        <f>SUM(D35,D32)</f>
        <v>172485</v>
      </c>
      <c r="E31" s="79">
        <f>SUM(E35,E32)</f>
        <v>19331</v>
      </c>
      <c r="F31" s="105" t="s">
        <v>11</v>
      </c>
      <c r="G31" s="79">
        <f>SUM(G35,G32)</f>
        <v>27430</v>
      </c>
      <c r="H31" s="124">
        <f t="shared" ref="H31:H40" si="3">SUM(B31:G31)</f>
        <v>272013</v>
      </c>
      <c r="I31" s="94">
        <v>2015</v>
      </c>
    </row>
    <row r="32" spans="1:9" ht="18" x14ac:dyDescent="0.25">
      <c r="A32" s="88" t="s">
        <v>8</v>
      </c>
      <c r="B32" s="10">
        <f t="shared" ref="B32:G32" si="4">SUM(B33:B34)</f>
        <v>16832</v>
      </c>
      <c r="C32" s="10">
        <f t="shared" si="4"/>
        <v>5129</v>
      </c>
      <c r="D32" s="10">
        <f t="shared" si="4"/>
        <v>130500</v>
      </c>
      <c r="E32" s="10">
        <f t="shared" si="4"/>
        <v>16221</v>
      </c>
      <c r="F32" s="13" t="s">
        <v>11</v>
      </c>
      <c r="G32" s="112">
        <f t="shared" si="4"/>
        <v>21082</v>
      </c>
      <c r="H32" s="125">
        <f t="shared" si="3"/>
        <v>189764</v>
      </c>
      <c r="I32" s="116" t="s">
        <v>69</v>
      </c>
    </row>
    <row r="33" spans="1:9" ht="18" x14ac:dyDescent="0.25">
      <c r="A33" s="78" t="s">
        <v>13</v>
      </c>
      <c r="B33" s="97">
        <v>3844</v>
      </c>
      <c r="C33" s="97">
        <v>3342</v>
      </c>
      <c r="D33" s="97">
        <v>95379</v>
      </c>
      <c r="E33" s="97">
        <v>14675</v>
      </c>
      <c r="F33" s="104" t="s">
        <v>11</v>
      </c>
      <c r="G33" s="113">
        <v>21082</v>
      </c>
      <c r="H33" s="123" t="s">
        <v>11</v>
      </c>
      <c r="I33" s="117" t="s">
        <v>14</v>
      </c>
    </row>
    <row r="34" spans="1:9" ht="18" x14ac:dyDescent="0.25">
      <c r="A34" s="78" t="s">
        <v>15</v>
      </c>
      <c r="B34" s="97">
        <v>12988</v>
      </c>
      <c r="C34" s="97">
        <v>1787</v>
      </c>
      <c r="D34" s="97">
        <v>35121</v>
      </c>
      <c r="E34" s="97">
        <v>1546</v>
      </c>
      <c r="F34" s="104" t="s">
        <v>11</v>
      </c>
      <c r="G34" s="114" t="s">
        <v>170</v>
      </c>
      <c r="H34" s="123" t="s">
        <v>11</v>
      </c>
      <c r="I34" s="118" t="s">
        <v>16</v>
      </c>
    </row>
    <row r="35" spans="1:9" ht="18.75" thickBot="1" x14ac:dyDescent="0.3">
      <c r="A35" s="77" t="s">
        <v>9</v>
      </c>
      <c r="B35" s="97">
        <v>29323</v>
      </c>
      <c r="C35" s="97">
        <v>1483</v>
      </c>
      <c r="D35" s="97">
        <v>41985</v>
      </c>
      <c r="E35" s="97">
        <v>3110</v>
      </c>
      <c r="F35" s="104" t="s">
        <v>11</v>
      </c>
      <c r="G35" s="113">
        <v>6348</v>
      </c>
      <c r="H35" s="123">
        <f t="shared" si="3"/>
        <v>82249</v>
      </c>
      <c r="I35" s="119" t="s">
        <v>10</v>
      </c>
    </row>
    <row r="36" spans="1:9" x14ac:dyDescent="0.25">
      <c r="A36" s="93">
        <v>2016</v>
      </c>
      <c r="B36" s="79">
        <f>SUM(B40,B37)</f>
        <v>51777</v>
      </c>
      <c r="C36" s="79">
        <f>SUM(C40,C37)</f>
        <v>6615</v>
      </c>
      <c r="D36" s="79">
        <f>SUM(D40,D37)</f>
        <v>180821</v>
      </c>
      <c r="E36" s="79">
        <f>SUM(E40,E37)</f>
        <v>19760</v>
      </c>
      <c r="F36" s="105" t="s">
        <v>11</v>
      </c>
      <c r="G36" s="79">
        <f>SUM(G40,G37)</f>
        <v>28054</v>
      </c>
      <c r="H36" s="124">
        <f t="shared" si="3"/>
        <v>287027</v>
      </c>
      <c r="I36" s="94">
        <v>2016</v>
      </c>
    </row>
    <row r="37" spans="1:9" ht="18" x14ac:dyDescent="0.25">
      <c r="A37" s="88" t="s">
        <v>8</v>
      </c>
      <c r="B37" s="10">
        <f>SUM(B38:B39)</f>
        <v>16453</v>
      </c>
      <c r="C37" s="10">
        <f>SUM(C38:C39)</f>
        <v>5038</v>
      </c>
      <c r="D37" s="10">
        <f>SUM(D38:D39)</f>
        <v>138183</v>
      </c>
      <c r="E37" s="10">
        <f>SUM(E38:E39)</f>
        <v>16245</v>
      </c>
      <c r="F37" s="13" t="s">
        <v>11</v>
      </c>
      <c r="G37" s="10">
        <f>SUM(G38:G39)</f>
        <v>22469</v>
      </c>
      <c r="H37" s="125">
        <f t="shared" si="3"/>
        <v>198388</v>
      </c>
      <c r="I37" s="116" t="s">
        <v>69</v>
      </c>
    </row>
    <row r="38" spans="1:9" ht="18" x14ac:dyDescent="0.25">
      <c r="A38" s="78" t="s">
        <v>13</v>
      </c>
      <c r="B38" s="97">
        <v>3857</v>
      </c>
      <c r="C38" s="97">
        <v>3242</v>
      </c>
      <c r="D38" s="97">
        <v>101256</v>
      </c>
      <c r="E38" s="97">
        <v>14587</v>
      </c>
      <c r="F38" s="104" t="s">
        <v>11</v>
      </c>
      <c r="G38" s="97">
        <v>22469</v>
      </c>
      <c r="H38" s="123" t="s">
        <v>11</v>
      </c>
      <c r="I38" s="117" t="s">
        <v>14</v>
      </c>
    </row>
    <row r="39" spans="1:9" ht="18" x14ac:dyDescent="0.25">
      <c r="A39" s="78" t="s">
        <v>15</v>
      </c>
      <c r="B39" s="97">
        <v>12596</v>
      </c>
      <c r="C39" s="97">
        <v>1796</v>
      </c>
      <c r="D39" s="97">
        <v>36927</v>
      </c>
      <c r="E39" s="97">
        <v>1658</v>
      </c>
      <c r="F39" s="104" t="s">
        <v>11</v>
      </c>
      <c r="G39" s="114" t="s">
        <v>170</v>
      </c>
      <c r="H39" s="123" t="s">
        <v>11</v>
      </c>
      <c r="I39" s="118" t="s">
        <v>16</v>
      </c>
    </row>
    <row r="40" spans="1:9" ht="18.75" thickBot="1" x14ac:dyDescent="0.3">
      <c r="A40" s="87" t="s">
        <v>9</v>
      </c>
      <c r="B40" s="101">
        <v>35324</v>
      </c>
      <c r="C40" s="101">
        <v>1577</v>
      </c>
      <c r="D40" s="101">
        <v>42638</v>
      </c>
      <c r="E40" s="101">
        <v>3515</v>
      </c>
      <c r="F40" s="115" t="s">
        <v>11</v>
      </c>
      <c r="G40" s="101">
        <v>5585</v>
      </c>
      <c r="H40" s="126">
        <f t="shared" si="3"/>
        <v>88639</v>
      </c>
      <c r="I40" s="120" t="s">
        <v>10</v>
      </c>
    </row>
    <row r="41" spans="1:9" ht="15.75" thickTop="1" x14ac:dyDescent="0.25"/>
  </sheetData>
  <printOptions horizontalCentered="1"/>
  <pageMargins left="0.45" right="0.45" top="0.5" bottom="0.5" header="0.3" footer="0.3"/>
  <pageSetup paperSize="9" scale="90" orientation="portrait" r:id="rId1"/>
  <ignoredErrors>
    <ignoredError sqref="D6" formula="1"/>
    <ignoredError sqref="B7:G8 B12:G13 B11:C11 E11:G11 B16:C35 E16:G18 B37:C40 C36 E40 E36 G36 E37 G37 E38 G38 E39 G40 E35 E31 G31 E32 G32 E33 G33 E34 G35 E30:G30 E29:F29 E25:G28 E24:F24 E20:G23 E19:F19 B15:G15 B14:F14 B10:G10 B9:F9" formulaRange="1"/>
    <ignoredError sqref="D11 D16:D40" formula="1"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zoomScale="115" zoomScaleNormal="115" zoomScaleSheetLayoutView="100" workbookViewId="0">
      <selection activeCell="D51" sqref="D51"/>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58" t="s">
        <v>209</v>
      </c>
      <c r="B1" s="62"/>
      <c r="C1" s="62"/>
      <c r="D1" s="62"/>
      <c r="E1" s="62"/>
      <c r="F1" s="62"/>
      <c r="G1" s="62"/>
      <c r="H1" s="62"/>
      <c r="I1" s="62"/>
    </row>
    <row r="2" spans="1:9" x14ac:dyDescent="0.25">
      <c r="A2" s="61" t="s">
        <v>65</v>
      </c>
      <c r="B2" s="61"/>
      <c r="C2" s="61"/>
      <c r="D2" s="61"/>
      <c r="E2" s="61"/>
      <c r="F2" s="61"/>
      <c r="G2" s="61"/>
      <c r="H2" s="61"/>
      <c r="I2" s="61"/>
    </row>
    <row r="3" spans="1:9" ht="18.75" x14ac:dyDescent="0.45">
      <c r="A3" s="6" t="s">
        <v>62</v>
      </c>
      <c r="B3" s="5"/>
      <c r="C3" s="5"/>
      <c r="D3" s="5"/>
      <c r="E3" s="5"/>
      <c r="F3" s="5"/>
      <c r="G3" s="5"/>
      <c r="H3" s="5"/>
      <c r="I3" s="11" t="s">
        <v>63</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127">
        <v>27.446524533311067</v>
      </c>
      <c r="C6" s="127">
        <v>41.577706274831243</v>
      </c>
      <c r="D6" s="127">
        <v>47.329643168286978</v>
      </c>
      <c r="E6" s="127">
        <v>46.38578478510204</v>
      </c>
      <c r="F6" s="127">
        <v>61.89150707423132</v>
      </c>
      <c r="G6" s="127">
        <v>66.59807422983512</v>
      </c>
      <c r="H6" s="128">
        <v>45.24325163466245</v>
      </c>
      <c r="I6" s="94">
        <v>2010</v>
      </c>
    </row>
    <row r="7" spans="1:9" ht="18.75" customHeight="1" x14ac:dyDescent="0.25">
      <c r="A7" s="88" t="s">
        <v>8</v>
      </c>
      <c r="B7" s="12">
        <v>16.033262060945756</v>
      </c>
      <c r="C7" s="12">
        <v>31.264676938454738</v>
      </c>
      <c r="D7" s="12">
        <v>37.14329691995944</v>
      </c>
      <c r="E7" s="12">
        <v>40.624068182957224</v>
      </c>
      <c r="F7" s="12">
        <v>49.180863134351505</v>
      </c>
      <c r="G7" s="12">
        <v>52.102296823883805</v>
      </c>
      <c r="H7" s="129">
        <v>34.718738052563744</v>
      </c>
      <c r="I7" s="116" t="s">
        <v>69</v>
      </c>
    </row>
    <row r="8" spans="1:9" ht="18" x14ac:dyDescent="0.25">
      <c r="A8" s="78" t="s">
        <v>13</v>
      </c>
      <c r="B8" s="130">
        <v>4.6066889559260753</v>
      </c>
      <c r="C8" s="130">
        <v>23.442402911416202</v>
      </c>
      <c r="D8" s="130">
        <v>27.705957444527463</v>
      </c>
      <c r="E8" s="130">
        <v>36.268527722762641</v>
      </c>
      <c r="F8" s="262" t="s">
        <v>11</v>
      </c>
      <c r="G8" s="263">
        <v>52.102296823883805</v>
      </c>
      <c r="H8" s="264" t="s">
        <v>11</v>
      </c>
      <c r="I8" s="117" t="s">
        <v>14</v>
      </c>
    </row>
    <row r="9" spans="1:9" ht="18" x14ac:dyDescent="0.25">
      <c r="A9" s="78" t="s">
        <v>15</v>
      </c>
      <c r="B9" s="130">
        <v>11.426573105019681</v>
      </c>
      <c r="C9" s="130">
        <v>7.8222740270385325</v>
      </c>
      <c r="D9" s="130">
        <v>9.4373394754319762</v>
      </c>
      <c r="E9" s="130">
        <v>4.3555404601945789</v>
      </c>
      <c r="F9" s="262" t="s">
        <v>11</v>
      </c>
      <c r="G9" s="265" t="s">
        <v>170</v>
      </c>
      <c r="H9" s="264" t="s">
        <v>11</v>
      </c>
      <c r="I9" s="118" t="s">
        <v>16</v>
      </c>
    </row>
    <row r="10" spans="1:9" ht="18.75" thickBot="1" x14ac:dyDescent="0.3">
      <c r="A10" s="77" t="s">
        <v>9</v>
      </c>
      <c r="B10" s="130">
        <v>11.413262472365311</v>
      </c>
      <c r="C10" s="130">
        <v>10.313029336376506</v>
      </c>
      <c r="D10" s="130">
        <v>10.186346248327544</v>
      </c>
      <c r="E10" s="130">
        <v>5.7617166021448147</v>
      </c>
      <c r="F10" s="133">
        <v>12.710643939879821</v>
      </c>
      <c r="G10" s="130">
        <v>14.495777405951316</v>
      </c>
      <c r="H10" s="134">
        <v>10.524513582098704</v>
      </c>
      <c r="I10" s="119" t="s">
        <v>10</v>
      </c>
    </row>
    <row r="11" spans="1:9" x14ac:dyDescent="0.25">
      <c r="A11" s="93">
        <v>2011</v>
      </c>
      <c r="B11" s="127">
        <v>30.916969483559555</v>
      </c>
      <c r="C11" s="127">
        <v>44.333986042074606</v>
      </c>
      <c r="D11" s="127">
        <v>47.790849929340666</v>
      </c>
      <c r="E11" s="127">
        <v>43.19791411884448</v>
      </c>
      <c r="F11" s="127">
        <v>56.10841239509972</v>
      </c>
      <c r="G11" s="127">
        <v>66.462464648655072</v>
      </c>
      <c r="H11" s="128">
        <v>45.901748975240551</v>
      </c>
      <c r="I11" s="94">
        <v>2011</v>
      </c>
    </row>
    <row r="12" spans="1:9" ht="18" x14ac:dyDescent="0.25">
      <c r="A12" s="88" t="s">
        <v>8</v>
      </c>
      <c r="B12" s="266">
        <v>16.401119545211984</v>
      </c>
      <c r="C12" s="266">
        <v>33.371826412947065</v>
      </c>
      <c r="D12" s="266">
        <v>37.71917465863843</v>
      </c>
      <c r="E12" s="266">
        <v>37.438192236331894</v>
      </c>
      <c r="F12" s="266">
        <v>46.822418202164577</v>
      </c>
      <c r="G12" s="266">
        <v>51.960507174822489</v>
      </c>
      <c r="H12" s="267">
        <v>35.044412799068475</v>
      </c>
      <c r="I12" s="116" t="s">
        <v>69</v>
      </c>
    </row>
    <row r="13" spans="1:9" ht="18" x14ac:dyDescent="0.25">
      <c r="A13" s="78" t="s">
        <v>13</v>
      </c>
      <c r="B13" s="263">
        <v>4.6696119466558246</v>
      </c>
      <c r="C13" s="263">
        <v>25.413800605847602</v>
      </c>
      <c r="D13" s="263">
        <v>27.668797823640645</v>
      </c>
      <c r="E13" s="263">
        <v>33.75415516290181</v>
      </c>
      <c r="F13" s="262" t="s">
        <v>11</v>
      </c>
      <c r="G13" s="263">
        <v>51.960507174822489</v>
      </c>
      <c r="H13" s="264" t="s">
        <v>11</v>
      </c>
      <c r="I13" s="117" t="s">
        <v>14</v>
      </c>
    </row>
    <row r="14" spans="1:9" ht="18" x14ac:dyDescent="0.25">
      <c r="A14" s="78" t="s">
        <v>15</v>
      </c>
      <c r="B14" s="263">
        <v>11.73150759855616</v>
      </c>
      <c r="C14" s="263">
        <v>7.9580258070994621</v>
      </c>
      <c r="D14" s="263">
        <v>10.050376834997788</v>
      </c>
      <c r="E14" s="263">
        <v>3.6840370734300811</v>
      </c>
      <c r="F14" s="262" t="s">
        <v>11</v>
      </c>
      <c r="G14" s="265" t="s">
        <v>170</v>
      </c>
      <c r="H14" s="264" t="s">
        <v>11</v>
      </c>
      <c r="I14" s="118" t="s">
        <v>16</v>
      </c>
    </row>
    <row r="15" spans="1:9" ht="18.75" thickBot="1" x14ac:dyDescent="0.3">
      <c r="A15" s="77" t="s">
        <v>9</v>
      </c>
      <c r="B15" s="263">
        <v>14.51584993834757</v>
      </c>
      <c r="C15" s="263">
        <v>10.962159629127544</v>
      </c>
      <c r="D15" s="263">
        <v>10.071675270702229</v>
      </c>
      <c r="E15" s="263">
        <v>5.7597218825125989</v>
      </c>
      <c r="F15" s="268">
        <v>9.2859941929351422</v>
      </c>
      <c r="G15" s="263">
        <v>14.501957473832581</v>
      </c>
      <c r="H15" s="269">
        <v>10.85733617617208</v>
      </c>
      <c r="I15" s="119" t="s">
        <v>10</v>
      </c>
    </row>
    <row r="16" spans="1:9" x14ac:dyDescent="0.25">
      <c r="A16" s="93">
        <v>2012</v>
      </c>
      <c r="B16" s="127">
        <v>33.294732498635661</v>
      </c>
      <c r="C16" s="127">
        <v>52.168633640042223</v>
      </c>
      <c r="D16" s="127">
        <v>48.348354843928853</v>
      </c>
      <c r="E16" s="127">
        <v>43.124470570115768</v>
      </c>
      <c r="F16" s="127">
        <v>58.099091986864558</v>
      </c>
      <c r="G16" s="127">
        <v>65.786917331282197</v>
      </c>
      <c r="H16" s="128">
        <v>46.992651242744955</v>
      </c>
      <c r="I16" s="94">
        <v>2012</v>
      </c>
    </row>
    <row r="17" spans="1:9" ht="18" x14ac:dyDescent="0.25">
      <c r="A17" s="88" t="s">
        <v>8</v>
      </c>
      <c r="B17" s="266">
        <v>16.909343701106113</v>
      </c>
      <c r="C17" s="266">
        <v>40.820074046869884</v>
      </c>
      <c r="D17" s="266">
        <v>38.528898490811891</v>
      </c>
      <c r="E17" s="266">
        <v>36.861706634913986</v>
      </c>
      <c r="F17" s="266">
        <v>46.178111989559739</v>
      </c>
      <c r="G17" s="266">
        <v>50.482938143714833</v>
      </c>
      <c r="H17" s="267">
        <v>35.792882551456039</v>
      </c>
      <c r="I17" s="116" t="s">
        <v>69</v>
      </c>
    </row>
    <row r="18" spans="1:9" ht="18" x14ac:dyDescent="0.25">
      <c r="A18" s="78" t="s">
        <v>13</v>
      </c>
      <c r="B18" s="263">
        <v>4.8136087908258274</v>
      </c>
      <c r="C18" s="263">
        <v>25.542530629530741</v>
      </c>
      <c r="D18" s="263">
        <v>28.707019545989009</v>
      </c>
      <c r="E18" s="263">
        <v>33.259720325774133</v>
      </c>
      <c r="F18" s="262" t="s">
        <v>11</v>
      </c>
      <c r="G18" s="263">
        <v>50.482938143714833</v>
      </c>
      <c r="H18" s="264" t="s">
        <v>11</v>
      </c>
      <c r="I18" s="117" t="s">
        <v>14</v>
      </c>
    </row>
    <row r="19" spans="1:9" ht="18" customHeight="1" x14ac:dyDescent="0.25">
      <c r="A19" s="78" t="s">
        <v>15</v>
      </c>
      <c r="B19" s="263">
        <v>12.095734910280285</v>
      </c>
      <c r="C19" s="263">
        <v>15.277543417339142</v>
      </c>
      <c r="D19" s="263">
        <v>9.8218789448228776</v>
      </c>
      <c r="E19" s="263">
        <v>3.6019863091398538</v>
      </c>
      <c r="F19" s="262" t="s">
        <v>11</v>
      </c>
      <c r="G19" s="270" t="s">
        <v>170</v>
      </c>
      <c r="H19" s="264" t="s">
        <v>11</v>
      </c>
      <c r="I19" s="118" t="s">
        <v>16</v>
      </c>
    </row>
    <row r="20" spans="1:9" ht="18.75" thickBot="1" x14ac:dyDescent="0.3">
      <c r="A20" s="77" t="s">
        <v>9</v>
      </c>
      <c r="B20" s="263">
        <v>16.385388797529547</v>
      </c>
      <c r="C20" s="263">
        <v>11.348559593172336</v>
      </c>
      <c r="D20" s="263">
        <v>9.8194563531169656</v>
      </c>
      <c r="E20" s="263">
        <v>6.2627639352017841</v>
      </c>
      <c r="F20" s="268">
        <v>11.920979997304823</v>
      </c>
      <c r="G20" s="263">
        <v>15.30397918756737</v>
      </c>
      <c r="H20" s="269">
        <v>11.199768691288915</v>
      </c>
      <c r="I20" s="119" t="s">
        <v>10</v>
      </c>
    </row>
    <row r="21" spans="1:9" x14ac:dyDescent="0.25">
      <c r="A21" s="93">
        <v>2013</v>
      </c>
      <c r="B21" s="127">
        <v>37.176597003655587</v>
      </c>
      <c r="C21" s="127">
        <v>52.202736853360747</v>
      </c>
      <c r="D21" s="127">
        <v>52.145617207813828</v>
      </c>
      <c r="E21" s="127">
        <v>43.945770991225885</v>
      </c>
      <c r="F21" s="127">
        <v>61.825622598193341</v>
      </c>
      <c r="G21" s="127">
        <v>63.463218855156356</v>
      </c>
      <c r="H21" s="128">
        <v>50.146166813644001</v>
      </c>
      <c r="I21" s="94">
        <v>2013</v>
      </c>
    </row>
    <row r="22" spans="1:9" ht="18" x14ac:dyDescent="0.25">
      <c r="A22" s="88" t="s">
        <v>8</v>
      </c>
      <c r="B22" s="266">
        <v>18.6857081317075</v>
      </c>
      <c r="C22" s="266">
        <v>40.424803561468281</v>
      </c>
      <c r="D22" s="266">
        <v>38.383828078610399</v>
      </c>
      <c r="E22" s="266">
        <v>37.528474483594394</v>
      </c>
      <c r="F22" s="266">
        <v>46.109697060438194</v>
      </c>
      <c r="G22" s="266">
        <v>48.284016392610617</v>
      </c>
      <c r="H22" s="267">
        <v>36.031593466586585</v>
      </c>
      <c r="I22" s="116" t="s">
        <v>69</v>
      </c>
    </row>
    <row r="23" spans="1:9" ht="18" x14ac:dyDescent="0.25">
      <c r="A23" s="78" t="s">
        <v>13</v>
      </c>
      <c r="B23" s="263">
        <v>4.6054788984120414</v>
      </c>
      <c r="C23" s="263">
        <v>25.327344355329714</v>
      </c>
      <c r="D23" s="263">
        <v>28.330293343968822</v>
      </c>
      <c r="E23" s="263">
        <v>33.873676270476857</v>
      </c>
      <c r="F23" s="262" t="s">
        <v>11</v>
      </c>
      <c r="G23" s="263">
        <v>48.284016392610617</v>
      </c>
      <c r="H23" s="264" t="s">
        <v>11</v>
      </c>
      <c r="I23" s="117" t="s">
        <v>14</v>
      </c>
    </row>
    <row r="24" spans="1:9" ht="18" x14ac:dyDescent="0.25">
      <c r="A24" s="78" t="s">
        <v>15</v>
      </c>
      <c r="B24" s="263">
        <v>14.080229233295459</v>
      </c>
      <c r="C24" s="263">
        <v>15.097459206138568</v>
      </c>
      <c r="D24" s="263">
        <v>10.053534734641579</v>
      </c>
      <c r="E24" s="263">
        <v>3.6547982131175352</v>
      </c>
      <c r="F24" s="262" t="s">
        <v>11</v>
      </c>
      <c r="G24" s="265" t="s">
        <v>170</v>
      </c>
      <c r="H24" s="264" t="s">
        <v>11</v>
      </c>
      <c r="I24" s="118" t="s">
        <v>16</v>
      </c>
    </row>
    <row r="25" spans="1:9" ht="18.75" thickBot="1" x14ac:dyDescent="0.3">
      <c r="A25" s="77" t="s">
        <v>9</v>
      </c>
      <c r="B25" s="263">
        <v>18.490888871948084</v>
      </c>
      <c r="C25" s="263">
        <v>11.777933291892456</v>
      </c>
      <c r="D25" s="263">
        <v>13.761789129203427</v>
      </c>
      <c r="E25" s="263">
        <v>6.4172965076314989</v>
      </c>
      <c r="F25" s="268">
        <v>15.715925537755155</v>
      </c>
      <c r="G25" s="263">
        <v>15.179202462545739</v>
      </c>
      <c r="H25" s="269">
        <v>14.114573347057412</v>
      </c>
      <c r="I25" s="119" t="s">
        <v>10</v>
      </c>
    </row>
    <row r="26" spans="1:9" x14ac:dyDescent="0.25">
      <c r="A26" s="93">
        <v>2014</v>
      </c>
      <c r="B26" s="127">
        <v>44.140477996919195</v>
      </c>
      <c r="C26" s="127">
        <v>50.085123409926652</v>
      </c>
      <c r="D26" s="127">
        <v>54.564461022732992</v>
      </c>
      <c r="E26" s="127">
        <v>46.973460095224191</v>
      </c>
      <c r="F26" s="127">
        <v>57.612648792065627</v>
      </c>
      <c r="G26" s="127">
        <v>62.934399316242036</v>
      </c>
      <c r="H26" s="128">
        <v>52.878506901755351</v>
      </c>
      <c r="I26" s="94">
        <v>2014</v>
      </c>
    </row>
    <row r="27" spans="1:9" ht="18" x14ac:dyDescent="0.25">
      <c r="A27" s="88" t="s">
        <v>8</v>
      </c>
      <c r="B27" s="266">
        <v>21.132444425083523</v>
      </c>
      <c r="C27" s="266">
        <v>38.796192191771858</v>
      </c>
      <c r="D27" s="266">
        <v>40.779949621584336</v>
      </c>
      <c r="E27" s="266">
        <v>40.233985734153151</v>
      </c>
      <c r="F27" s="266">
        <v>44.324017002229063</v>
      </c>
      <c r="G27" s="266">
        <v>47.977193911475112</v>
      </c>
      <c r="H27" s="267">
        <v>38.128566598927968</v>
      </c>
      <c r="I27" s="116" t="s">
        <v>69</v>
      </c>
    </row>
    <row r="28" spans="1:9" ht="18" x14ac:dyDescent="0.25">
      <c r="A28" s="78" t="s">
        <v>13</v>
      </c>
      <c r="B28" s="263">
        <v>4.5957984382997727</v>
      </c>
      <c r="C28" s="263">
        <v>24.570921721455509</v>
      </c>
      <c r="D28" s="263">
        <v>30.314176169342762</v>
      </c>
      <c r="E28" s="263">
        <v>36.62256914973679</v>
      </c>
      <c r="F28" s="262" t="s">
        <v>11</v>
      </c>
      <c r="G28" s="263">
        <v>47.977193911475112</v>
      </c>
      <c r="H28" s="264" t="s">
        <v>11</v>
      </c>
      <c r="I28" s="117" t="s">
        <v>14</v>
      </c>
    </row>
    <row r="29" spans="1:9" ht="18" x14ac:dyDescent="0.25">
      <c r="A29" s="78" t="s">
        <v>15</v>
      </c>
      <c r="B29" s="263">
        <v>16.53664598678375</v>
      </c>
      <c r="C29" s="263">
        <v>14.22527047031635</v>
      </c>
      <c r="D29" s="263">
        <v>10.465773452241576</v>
      </c>
      <c r="E29" s="263">
        <v>3.6114165844163617</v>
      </c>
      <c r="F29" s="262" t="s">
        <v>11</v>
      </c>
      <c r="G29" s="265" t="s">
        <v>170</v>
      </c>
      <c r="H29" s="264" t="s">
        <v>11</v>
      </c>
      <c r="I29" s="118" t="s">
        <v>16</v>
      </c>
    </row>
    <row r="30" spans="1:9" ht="18.75" thickBot="1" x14ac:dyDescent="0.3">
      <c r="A30" s="77" t="s">
        <v>9</v>
      </c>
      <c r="B30" s="130">
        <v>23.008033571835671</v>
      </c>
      <c r="C30" s="130">
        <v>11.288931218154794</v>
      </c>
      <c r="D30" s="130">
        <v>13.784511401148654</v>
      </c>
      <c r="E30" s="130">
        <v>6.739474361071033</v>
      </c>
      <c r="F30" s="130">
        <v>13.288631789836565</v>
      </c>
      <c r="G30" s="130">
        <v>14.957205404766929</v>
      </c>
      <c r="H30" s="134">
        <v>14.749940302827385</v>
      </c>
      <c r="I30" s="119" t="s">
        <v>10</v>
      </c>
    </row>
    <row r="31" spans="1:9" x14ac:dyDescent="0.25">
      <c r="A31" s="93">
        <v>2015</v>
      </c>
      <c r="B31" s="127">
        <v>55.85020456022275</v>
      </c>
      <c r="C31" s="127">
        <v>48.251432874900935</v>
      </c>
      <c r="D31" s="127">
        <v>55.529135339072035</v>
      </c>
      <c r="E31" s="127">
        <v>46.478783160403374</v>
      </c>
      <c r="F31" s="135" t="s">
        <v>11</v>
      </c>
      <c r="G31" s="127">
        <v>69.075260303936176</v>
      </c>
      <c r="H31" s="278" t="s">
        <v>11</v>
      </c>
      <c r="I31" s="94">
        <v>2015</v>
      </c>
    </row>
    <row r="32" spans="1:9" ht="18" x14ac:dyDescent="0.25">
      <c r="A32" s="88" t="s">
        <v>8</v>
      </c>
      <c r="B32" s="266">
        <v>20.367688076214264</v>
      </c>
      <c r="C32" s="266">
        <v>37.429158985990156</v>
      </c>
      <c r="D32" s="266">
        <v>42.012651313151288</v>
      </c>
      <c r="E32" s="266">
        <v>39.001207472189911</v>
      </c>
      <c r="F32" s="271" t="s">
        <v>11</v>
      </c>
      <c r="G32" s="272">
        <v>53.089487339685839</v>
      </c>
      <c r="H32" s="273" t="s">
        <v>11</v>
      </c>
      <c r="I32" s="116" t="s">
        <v>69</v>
      </c>
    </row>
    <row r="33" spans="1:9" ht="18" x14ac:dyDescent="0.25">
      <c r="A33" s="78" t="s">
        <v>13</v>
      </c>
      <c r="B33" s="263">
        <v>4.6514610839453203</v>
      </c>
      <c r="C33" s="263">
        <v>24.38842841317588</v>
      </c>
      <c r="D33" s="263">
        <v>30.705936165494691</v>
      </c>
      <c r="E33" s="263">
        <v>35.28405891464071</v>
      </c>
      <c r="F33" s="262" t="s">
        <v>11</v>
      </c>
      <c r="G33" s="274">
        <v>53.089487339685839</v>
      </c>
      <c r="H33" s="264" t="s">
        <v>11</v>
      </c>
      <c r="I33" s="117" t="s">
        <v>14</v>
      </c>
    </row>
    <row r="34" spans="1:9" ht="18" x14ac:dyDescent="0.25">
      <c r="A34" s="78" t="s">
        <v>15</v>
      </c>
      <c r="B34" s="263">
        <v>15.716226992268941</v>
      </c>
      <c r="C34" s="263">
        <v>13.040730572814272</v>
      </c>
      <c r="D34" s="263">
        <v>11.306715147656602</v>
      </c>
      <c r="E34" s="263">
        <v>3.7171485575492018</v>
      </c>
      <c r="F34" s="262" t="s">
        <v>11</v>
      </c>
      <c r="G34" s="265" t="s">
        <v>170</v>
      </c>
      <c r="H34" s="264" t="s">
        <v>11</v>
      </c>
      <c r="I34" s="118" t="s">
        <v>16</v>
      </c>
    </row>
    <row r="35" spans="1:9" ht="18.75" thickBot="1" x14ac:dyDescent="0.3">
      <c r="A35" s="77" t="s">
        <v>9</v>
      </c>
      <c r="B35" s="263">
        <v>35.482516484008485</v>
      </c>
      <c r="C35" s="263">
        <v>10.822273888910782</v>
      </c>
      <c r="D35" s="263">
        <v>13.516484025920743</v>
      </c>
      <c r="E35" s="263">
        <v>7.4775756882134647</v>
      </c>
      <c r="F35" s="262" t="s">
        <v>11</v>
      </c>
      <c r="G35" s="274">
        <v>15.985772964250341</v>
      </c>
      <c r="H35" s="264" t="s">
        <v>11</v>
      </c>
      <c r="I35" s="119" t="s">
        <v>10</v>
      </c>
    </row>
    <row r="36" spans="1:9" x14ac:dyDescent="0.25">
      <c r="A36" s="93">
        <v>2016</v>
      </c>
      <c r="B36" s="127">
        <v>56.765762538938269</v>
      </c>
      <c r="C36" s="127">
        <v>46.46259181893145</v>
      </c>
      <c r="D36" s="127">
        <v>56.884166709136082</v>
      </c>
      <c r="E36" s="127">
        <v>44.766134328760586</v>
      </c>
      <c r="F36" s="135" t="s">
        <v>11</v>
      </c>
      <c r="G36" s="127">
        <v>67.887663751099538</v>
      </c>
      <c r="H36" s="278" t="s">
        <v>11</v>
      </c>
      <c r="I36" s="94">
        <v>2016</v>
      </c>
    </row>
    <row r="37" spans="1:9" ht="18" x14ac:dyDescent="0.25">
      <c r="A37" s="88" t="s">
        <v>8</v>
      </c>
      <c r="B37" s="266">
        <v>18.038261989940541</v>
      </c>
      <c r="C37" s="266">
        <v>35.386022310472661</v>
      </c>
      <c r="D37" s="266">
        <v>43.470751784187414</v>
      </c>
      <c r="E37" s="266">
        <v>36.802927741432981</v>
      </c>
      <c r="F37" s="271" t="s">
        <v>11</v>
      </c>
      <c r="G37" s="266">
        <v>54.372564226971399</v>
      </c>
      <c r="H37" s="273" t="s">
        <v>11</v>
      </c>
      <c r="I37" s="116" t="s">
        <v>69</v>
      </c>
    </row>
    <row r="38" spans="1:9" ht="18" x14ac:dyDescent="0.25">
      <c r="A38" s="78" t="s">
        <v>13</v>
      </c>
      <c r="B38" s="263">
        <v>4.2286255695131993</v>
      </c>
      <c r="C38" s="263">
        <v>22.771235476489156</v>
      </c>
      <c r="D38" s="263">
        <v>31.853950505197314</v>
      </c>
      <c r="E38" s="263">
        <v>33.046740964252564</v>
      </c>
      <c r="F38" s="262" t="s">
        <v>11</v>
      </c>
      <c r="G38" s="263">
        <v>54.372564226971399</v>
      </c>
      <c r="H38" s="264" t="s">
        <v>11</v>
      </c>
      <c r="I38" s="117" t="s">
        <v>14</v>
      </c>
    </row>
    <row r="39" spans="1:9" ht="18" x14ac:dyDescent="0.25">
      <c r="A39" s="78" t="s">
        <v>15</v>
      </c>
      <c r="B39" s="263">
        <v>13.809636420427344</v>
      </c>
      <c r="C39" s="263">
        <v>12.614786833983507</v>
      </c>
      <c r="D39" s="263">
        <v>11.616801278990096</v>
      </c>
      <c r="E39" s="263">
        <v>3.7561867771804178</v>
      </c>
      <c r="F39" s="262" t="s">
        <v>11</v>
      </c>
      <c r="G39" s="265" t="s">
        <v>170</v>
      </c>
      <c r="H39" s="264" t="s">
        <v>11</v>
      </c>
      <c r="I39" s="118" t="s">
        <v>16</v>
      </c>
    </row>
    <row r="40" spans="1:9" ht="18.75" thickBot="1" x14ac:dyDescent="0.3">
      <c r="A40" s="87" t="s">
        <v>9</v>
      </c>
      <c r="B40" s="275">
        <v>38.727500548997732</v>
      </c>
      <c r="C40" s="275">
        <v>11.076569508458791</v>
      </c>
      <c r="D40" s="275">
        <v>13.413414924948674</v>
      </c>
      <c r="E40" s="275">
        <v>7.9632065873276048</v>
      </c>
      <c r="F40" s="276" t="s">
        <v>11</v>
      </c>
      <c r="G40" s="275">
        <v>13.515099524128143</v>
      </c>
      <c r="H40" s="277" t="s">
        <v>11</v>
      </c>
      <c r="I40" s="120" t="s">
        <v>10</v>
      </c>
    </row>
    <row r="41" spans="1:9" ht="15.75" thickTop="1" x14ac:dyDescent="0.25"/>
  </sheetData>
  <printOptions horizontalCentered="1"/>
  <pageMargins left="0.45" right="0.45" top="0.5" bottom="0.5" header="0.3" footer="0.3"/>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zoomScale="115" zoomScaleNormal="115" zoomScaleSheetLayoutView="100" workbookViewId="0">
      <selection activeCell="C50" sqref="C50"/>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208</v>
      </c>
      <c r="B1" s="62"/>
      <c r="C1" s="62"/>
      <c r="D1" s="62"/>
      <c r="E1" s="62"/>
      <c r="F1" s="62"/>
      <c r="G1" s="62"/>
      <c r="H1" s="62"/>
      <c r="I1" s="62"/>
    </row>
    <row r="2" spans="1:9" x14ac:dyDescent="0.25">
      <c r="A2" s="61" t="s">
        <v>68</v>
      </c>
      <c r="B2" s="61"/>
      <c r="C2" s="61"/>
      <c r="D2" s="61"/>
      <c r="E2" s="61"/>
      <c r="F2" s="61"/>
      <c r="G2" s="61"/>
      <c r="H2" s="61"/>
      <c r="I2" s="61"/>
    </row>
    <row r="3" spans="1:9" ht="18.75" x14ac:dyDescent="0.45">
      <c r="A3" s="6" t="s">
        <v>66</v>
      </c>
      <c r="B3" s="5"/>
      <c r="C3" s="5"/>
      <c r="D3" s="5"/>
      <c r="E3" s="5"/>
      <c r="F3" s="5"/>
      <c r="G3" s="5"/>
      <c r="H3" s="5"/>
      <c r="I3" s="11" t="s">
        <v>67</v>
      </c>
    </row>
    <row r="4" spans="1:9" ht="36" x14ac:dyDescent="0.45">
      <c r="A4" s="76"/>
      <c r="B4" s="83" t="s">
        <v>183</v>
      </c>
      <c r="C4" s="84" t="s">
        <v>55</v>
      </c>
      <c r="D4" s="84" t="s">
        <v>56</v>
      </c>
      <c r="E4" s="84" t="s">
        <v>184</v>
      </c>
      <c r="F4" s="84" t="s">
        <v>185</v>
      </c>
      <c r="G4" s="85" t="s">
        <v>186</v>
      </c>
      <c r="H4" s="86" t="s">
        <v>54</v>
      </c>
      <c r="I4" s="76"/>
    </row>
    <row r="5" spans="1:9" ht="19.5" customHeight="1"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127">
        <v>1.8688308478207136</v>
      </c>
      <c r="C6" s="127">
        <v>1.9875486381322958</v>
      </c>
      <c r="D6" s="127">
        <v>2.2988717476398803</v>
      </c>
      <c r="E6" s="127">
        <v>2.1946434663937224</v>
      </c>
      <c r="F6" s="127">
        <v>1.7738970588235294</v>
      </c>
      <c r="G6" s="127">
        <v>2.6874398129041133</v>
      </c>
      <c r="H6" s="128">
        <v>2.2219182330722966</v>
      </c>
      <c r="I6" s="94">
        <v>2010</v>
      </c>
    </row>
    <row r="7" spans="1:9" ht="18.75" customHeight="1" x14ac:dyDescent="0.25">
      <c r="A7" s="88" t="s">
        <v>8</v>
      </c>
      <c r="B7" s="12">
        <v>2.5894078561657219</v>
      </c>
      <c r="C7" s="12">
        <v>2.5006510416666665</v>
      </c>
      <c r="D7" s="12">
        <v>2.4968867970780018</v>
      </c>
      <c r="E7" s="12">
        <v>2.4546840958605665</v>
      </c>
      <c r="F7" s="12">
        <v>2.3740500985083028</v>
      </c>
      <c r="G7" s="12">
        <v>2.6906690140845071</v>
      </c>
      <c r="H7" s="129">
        <v>2.5123877917414723</v>
      </c>
      <c r="I7" s="116" t="s">
        <v>69</v>
      </c>
    </row>
    <row r="8" spans="1:9" ht="18" x14ac:dyDescent="0.25">
      <c r="A8" s="78" t="s">
        <v>13</v>
      </c>
      <c r="B8" s="130">
        <v>2.8624060150375938</v>
      </c>
      <c r="C8" s="130">
        <v>2.4448217317487266</v>
      </c>
      <c r="D8" s="130">
        <v>2.6322754988913526</v>
      </c>
      <c r="E8" s="130">
        <v>2.4397283531409166</v>
      </c>
      <c r="F8" s="139" t="s">
        <v>11</v>
      </c>
      <c r="G8" s="130">
        <v>2.6906690140845071</v>
      </c>
      <c r="H8" s="132" t="s">
        <v>11</v>
      </c>
      <c r="I8" s="117" t="s">
        <v>14</v>
      </c>
    </row>
    <row r="9" spans="1:9" ht="16.5" customHeight="1" x14ac:dyDescent="0.25">
      <c r="A9" s="78" t="s">
        <v>15</v>
      </c>
      <c r="B9" s="130">
        <v>2.4935304990757854</v>
      </c>
      <c r="C9" s="130">
        <v>2.6843575418994412</v>
      </c>
      <c r="D9" s="130">
        <v>2.1693210393964795</v>
      </c>
      <c r="E9" s="130">
        <v>2.5867237687366167</v>
      </c>
      <c r="F9" s="139" t="s">
        <v>11</v>
      </c>
      <c r="G9" s="131" t="s">
        <v>170</v>
      </c>
      <c r="H9" s="132" t="s">
        <v>11</v>
      </c>
      <c r="I9" s="118" t="s">
        <v>16</v>
      </c>
    </row>
    <row r="10" spans="1:9" ht="18.75" thickBot="1" x14ac:dyDescent="0.3">
      <c r="A10" s="77" t="s">
        <v>9</v>
      </c>
      <c r="B10" s="130">
        <v>1.3435897435897435</v>
      </c>
      <c r="C10" s="130">
        <v>1.2253384912959382</v>
      </c>
      <c r="D10" s="130">
        <v>1.7832109798914779</v>
      </c>
      <c r="E10" s="130">
        <v>1.2562893081761006</v>
      </c>
      <c r="F10" s="133">
        <v>0.89675030851501436</v>
      </c>
      <c r="G10" s="130">
        <v>2.6758967904342352</v>
      </c>
      <c r="H10" s="134">
        <v>1.6084588604322498</v>
      </c>
      <c r="I10" s="119" t="s">
        <v>10</v>
      </c>
    </row>
    <row r="11" spans="1:9" x14ac:dyDescent="0.25">
      <c r="A11" s="93">
        <v>2011</v>
      </c>
      <c r="B11" s="127">
        <v>1.9873988799004356</v>
      </c>
      <c r="C11" s="127">
        <v>1.8206185567010309</v>
      </c>
      <c r="D11" s="127">
        <v>2.2754191454840456</v>
      </c>
      <c r="E11" s="127">
        <v>2.2488151658767772</v>
      </c>
      <c r="F11" s="127">
        <v>2.2972589792060489</v>
      </c>
      <c r="G11" s="127">
        <v>2.6469605449171056</v>
      </c>
      <c r="H11" s="128">
        <v>2.2517126408439379</v>
      </c>
      <c r="I11" s="94">
        <v>2011</v>
      </c>
    </row>
    <row r="12" spans="1:9" ht="18" x14ac:dyDescent="0.25">
      <c r="A12" s="88" t="s">
        <v>8</v>
      </c>
      <c r="B12" s="12">
        <v>2.6550440744368267</v>
      </c>
      <c r="C12" s="12">
        <v>2.5320634920634921</v>
      </c>
      <c r="D12" s="12">
        <v>2.4771884835062363</v>
      </c>
      <c r="E12" s="12">
        <v>2.5095606183889343</v>
      </c>
      <c r="F12" s="12">
        <v>2.652173913043478</v>
      </c>
      <c r="G12" s="12">
        <v>2.6474843801381125</v>
      </c>
      <c r="H12" s="129">
        <v>2.5200056575308021</v>
      </c>
      <c r="I12" s="116" t="s">
        <v>69</v>
      </c>
    </row>
    <row r="13" spans="1:9" ht="18" x14ac:dyDescent="0.25">
      <c r="A13" s="78" t="s">
        <v>13</v>
      </c>
      <c r="B13" s="130">
        <v>2.9684615384615385</v>
      </c>
      <c r="C13" s="130">
        <v>2.5140728476821192</v>
      </c>
      <c r="D13" s="130">
        <v>2.5160915458859225</v>
      </c>
      <c r="E13" s="130">
        <v>2.5108352144469528</v>
      </c>
      <c r="F13" s="178" t="s">
        <v>11</v>
      </c>
      <c r="G13" s="130">
        <v>2.6474843801381125</v>
      </c>
      <c r="H13" s="132" t="s">
        <v>11</v>
      </c>
      <c r="I13" s="117" t="s">
        <v>14</v>
      </c>
    </row>
    <row r="14" spans="1:9" ht="18" x14ac:dyDescent="0.25">
      <c r="A14" s="78" t="s">
        <v>15</v>
      </c>
      <c r="B14" s="130">
        <v>2.54796320630749</v>
      </c>
      <c r="C14" s="130">
        <v>2.5912806539509536</v>
      </c>
      <c r="D14" s="130">
        <v>2.3760490097348104</v>
      </c>
      <c r="E14" s="130">
        <v>2.4979423868312756</v>
      </c>
      <c r="F14" s="178" t="s">
        <v>11</v>
      </c>
      <c r="G14" s="131" t="s">
        <v>170</v>
      </c>
      <c r="H14" s="132" t="s">
        <v>11</v>
      </c>
      <c r="I14" s="118" t="s">
        <v>16</v>
      </c>
    </row>
    <row r="15" spans="1:9" ht="18.75" thickBot="1" x14ac:dyDescent="0.3">
      <c r="A15" s="77" t="s">
        <v>9</v>
      </c>
      <c r="B15" s="130">
        <v>1.547671268223455</v>
      </c>
      <c r="C15" s="130">
        <v>0.98127340823970033</v>
      </c>
      <c r="D15" s="130">
        <v>1.7435629570454128</v>
      </c>
      <c r="E15" s="130">
        <v>1.3422913719943423</v>
      </c>
      <c r="F15" s="133">
        <v>1.3716965046888321</v>
      </c>
      <c r="G15" s="130">
        <v>2.6450853443201883</v>
      </c>
      <c r="H15" s="134">
        <v>1.6758306628436499</v>
      </c>
      <c r="I15" s="119" t="s">
        <v>10</v>
      </c>
    </row>
    <row r="16" spans="1:9" x14ac:dyDescent="0.25">
      <c r="A16" s="93">
        <v>2012</v>
      </c>
      <c r="B16" s="127">
        <v>2.0382991332691311</v>
      </c>
      <c r="C16" s="127">
        <v>1.9216940889701402</v>
      </c>
      <c r="D16" s="127">
        <v>2.2797532596811307</v>
      </c>
      <c r="E16" s="127">
        <v>2.2164846077457794</v>
      </c>
      <c r="F16" s="127">
        <v>2.2965279275393575</v>
      </c>
      <c r="G16" s="127">
        <v>2.603462888969609</v>
      </c>
      <c r="H16" s="128">
        <v>2.2580276516504258</v>
      </c>
      <c r="I16" s="94">
        <v>2012</v>
      </c>
    </row>
    <row r="17" spans="1:9" ht="18" x14ac:dyDescent="0.25">
      <c r="A17" s="88" t="s">
        <v>8</v>
      </c>
      <c r="B17" s="12">
        <v>2.6749617151607965</v>
      </c>
      <c r="C17" s="12">
        <v>2.5716519020323085</v>
      </c>
      <c r="D17" s="12">
        <v>2.4736257387903837</v>
      </c>
      <c r="E17" s="12">
        <v>2.4455227980223402</v>
      </c>
      <c r="F17" s="12">
        <v>2.6599622878692646</v>
      </c>
      <c r="G17" s="12">
        <v>2.5490498995828825</v>
      </c>
      <c r="H17" s="129">
        <v>2.5058499962833567</v>
      </c>
      <c r="I17" s="116" t="s">
        <v>69</v>
      </c>
    </row>
    <row r="18" spans="1:9" ht="18" x14ac:dyDescent="0.25">
      <c r="A18" s="78" t="s">
        <v>13</v>
      </c>
      <c r="B18" s="130">
        <v>2.9444855662472245</v>
      </c>
      <c r="C18" s="130">
        <v>2.482315112540193</v>
      </c>
      <c r="D18" s="130">
        <v>2.5245153239796694</v>
      </c>
      <c r="E18" s="130">
        <v>2.4309057897922131</v>
      </c>
      <c r="F18" s="139" t="s">
        <v>11</v>
      </c>
      <c r="G18" s="130">
        <v>2.5490498995828825</v>
      </c>
      <c r="H18" s="132" t="s">
        <v>11</v>
      </c>
      <c r="I18" s="117" t="s">
        <v>14</v>
      </c>
    </row>
    <row r="19" spans="1:9" ht="18.75" customHeight="1" x14ac:dyDescent="0.25">
      <c r="A19" s="78" t="s">
        <v>15</v>
      </c>
      <c r="B19" s="130">
        <v>2.5809450038729667</v>
      </c>
      <c r="C19" s="130">
        <v>2.7362962962962962</v>
      </c>
      <c r="D19" s="130">
        <v>2.3359947320767143</v>
      </c>
      <c r="E19" s="130">
        <v>2.5892857142857144</v>
      </c>
      <c r="F19" s="139" t="s">
        <v>11</v>
      </c>
      <c r="G19" s="131" t="s">
        <v>170</v>
      </c>
      <c r="H19" s="132" t="s">
        <v>11</v>
      </c>
      <c r="I19" s="118" t="s">
        <v>16</v>
      </c>
    </row>
    <row r="20" spans="1:9" ht="18.75" thickBot="1" x14ac:dyDescent="0.3">
      <c r="A20" s="77" t="s">
        <v>9</v>
      </c>
      <c r="B20" s="130">
        <v>1.6363746223564954</v>
      </c>
      <c r="C20" s="130">
        <v>1.0066030814380045</v>
      </c>
      <c r="D20" s="130">
        <v>1.7435629570454128</v>
      </c>
      <c r="E20" s="130">
        <v>1.4288413098236776</v>
      </c>
      <c r="F20" s="133">
        <v>1.5017182130584192</v>
      </c>
      <c r="G20" s="130">
        <v>2.8006718924972005</v>
      </c>
      <c r="H20" s="134">
        <v>1.7157449577098243</v>
      </c>
      <c r="I20" s="119" t="s">
        <v>10</v>
      </c>
    </row>
    <row r="21" spans="1:9" x14ac:dyDescent="0.25">
      <c r="A21" s="93">
        <v>2013</v>
      </c>
      <c r="B21" s="127">
        <v>1.9182692307692308</v>
      </c>
      <c r="C21" s="127">
        <v>1.9722640940608984</v>
      </c>
      <c r="D21" s="127">
        <v>2.2584274594721134</v>
      </c>
      <c r="E21" s="127">
        <v>2.2111720177499348</v>
      </c>
      <c r="F21" s="127">
        <v>2.9032106866651044</v>
      </c>
      <c r="G21" s="127">
        <v>2.4496809582447105</v>
      </c>
      <c r="H21" s="128">
        <v>2.2372423832029704</v>
      </c>
      <c r="I21" s="94">
        <v>2013</v>
      </c>
    </row>
    <row r="22" spans="1:9" ht="18" x14ac:dyDescent="0.25">
      <c r="A22" s="88" t="s">
        <v>8</v>
      </c>
      <c r="B22" s="12">
        <v>2.2809453471196455</v>
      </c>
      <c r="C22" s="12">
        <v>2.6221532091097308</v>
      </c>
      <c r="D22" s="12">
        <v>2.3859140733274535</v>
      </c>
      <c r="E22" s="12">
        <v>2.4206123473314372</v>
      </c>
      <c r="F22" s="12">
        <v>3.777187244480785</v>
      </c>
      <c r="G22" s="12">
        <v>2.3282058453363166</v>
      </c>
      <c r="H22" s="129">
        <v>2.4268547108403573</v>
      </c>
      <c r="I22" s="116" t="s">
        <v>69</v>
      </c>
    </row>
    <row r="23" spans="1:9" ht="18" x14ac:dyDescent="0.25">
      <c r="A23" s="78" t="s">
        <v>13</v>
      </c>
      <c r="B23" s="130">
        <v>2.3264058679706601</v>
      </c>
      <c r="C23" s="130">
        <v>2.5311004784688995</v>
      </c>
      <c r="D23" s="130">
        <v>2.4044383278857731</v>
      </c>
      <c r="E23" s="130">
        <v>2.3987876561351946</v>
      </c>
      <c r="F23" s="139" t="s">
        <v>11</v>
      </c>
      <c r="G23" s="130">
        <v>2.3282058453363166</v>
      </c>
      <c r="H23" s="132" t="s">
        <v>11</v>
      </c>
      <c r="I23" s="117" t="s">
        <v>14</v>
      </c>
    </row>
    <row r="24" spans="1:9" ht="20.25" customHeight="1" x14ac:dyDescent="0.25">
      <c r="A24" s="78" t="s">
        <v>15</v>
      </c>
      <c r="B24" s="130">
        <v>2.2664589014413714</v>
      </c>
      <c r="C24" s="130">
        <v>2.7905604719764012</v>
      </c>
      <c r="D24" s="130">
        <v>2.335216572504708</v>
      </c>
      <c r="E24" s="130">
        <v>2.6435272045028144</v>
      </c>
      <c r="F24" s="139" t="s">
        <v>11</v>
      </c>
      <c r="G24" s="131" t="s">
        <v>170</v>
      </c>
      <c r="H24" s="132" t="s">
        <v>11</v>
      </c>
      <c r="I24" s="118" t="s">
        <v>16</v>
      </c>
    </row>
    <row r="25" spans="1:9" ht="18.75" thickBot="1" x14ac:dyDescent="0.3">
      <c r="A25" s="77" t="s">
        <v>9</v>
      </c>
      <c r="B25" s="130">
        <v>1.6527146874324032</v>
      </c>
      <c r="C25" s="130">
        <v>1.0657039711191336</v>
      </c>
      <c r="D25" s="130">
        <v>1.9655022676831033</v>
      </c>
      <c r="E25" s="130">
        <v>1.4682492581602373</v>
      </c>
      <c r="F25" s="133">
        <v>1.7292696320702909</v>
      </c>
      <c r="G25" s="130">
        <v>2.9371492704826037</v>
      </c>
      <c r="H25" s="134">
        <v>1.8652203574839679</v>
      </c>
      <c r="I25" s="119" t="s">
        <v>10</v>
      </c>
    </row>
    <row r="26" spans="1:9" x14ac:dyDescent="0.25">
      <c r="A26" s="93">
        <v>2014</v>
      </c>
      <c r="B26" s="127">
        <v>2.0921082817159897</v>
      </c>
      <c r="C26" s="127">
        <v>1.9807460890493382</v>
      </c>
      <c r="D26" s="127">
        <v>2.4049631256636652</v>
      </c>
      <c r="E26" s="127">
        <v>2.1658198614318707</v>
      </c>
      <c r="F26" s="127">
        <v>2.3214545454545457</v>
      </c>
      <c r="G26" s="127">
        <v>2.4221064460108286</v>
      </c>
      <c r="H26" s="128">
        <v>2.3236320688196304</v>
      </c>
      <c r="I26" s="94">
        <v>2014</v>
      </c>
    </row>
    <row r="27" spans="1:9" ht="18" x14ac:dyDescent="0.25">
      <c r="A27" s="88" t="s">
        <v>8</v>
      </c>
      <c r="B27" s="12">
        <v>2.6851168511685115</v>
      </c>
      <c r="C27" s="12">
        <v>2.6060296371997955</v>
      </c>
      <c r="D27" s="12">
        <v>2.5567142561555971</v>
      </c>
      <c r="E27" s="12">
        <v>2.3374072457442163</v>
      </c>
      <c r="F27" s="12">
        <v>2.6236645299145298</v>
      </c>
      <c r="G27" s="12">
        <v>2.3658376963350785</v>
      </c>
      <c r="H27" s="129">
        <v>2.5329522438972392</v>
      </c>
      <c r="I27" s="116" t="s">
        <v>69</v>
      </c>
    </row>
    <row r="28" spans="1:9" ht="18" x14ac:dyDescent="0.25">
      <c r="A28" s="78" t="s">
        <v>13</v>
      </c>
      <c r="B28" s="130">
        <v>2.3200977397678679</v>
      </c>
      <c r="C28" s="130">
        <v>2.5254104769351056</v>
      </c>
      <c r="D28" s="130">
        <v>2.6168485228341072</v>
      </c>
      <c r="E28" s="130">
        <v>2.3192704203013483</v>
      </c>
      <c r="F28" s="139" t="s">
        <v>11</v>
      </c>
      <c r="G28" s="130">
        <v>2.3658376963350785</v>
      </c>
      <c r="H28" s="132" t="s">
        <v>11</v>
      </c>
      <c r="I28" s="117" t="s">
        <v>14</v>
      </c>
    </row>
    <row r="29" spans="1:9" ht="18" x14ac:dyDescent="0.25">
      <c r="A29" s="78" t="s">
        <v>15</v>
      </c>
      <c r="B29" s="130">
        <v>2.3497248968363138</v>
      </c>
      <c r="C29" s="130">
        <v>2.7581120943952802</v>
      </c>
      <c r="D29" s="130">
        <v>2.3971577594678357</v>
      </c>
      <c r="E29" s="130">
        <v>2.538732394366197</v>
      </c>
      <c r="F29" s="139" t="s">
        <v>11</v>
      </c>
      <c r="G29" s="131" t="s">
        <v>170</v>
      </c>
      <c r="H29" s="132" t="s">
        <v>11</v>
      </c>
      <c r="I29" s="118" t="s">
        <v>16</v>
      </c>
    </row>
    <row r="30" spans="1:9" ht="18.75" thickBot="1" x14ac:dyDescent="0.3">
      <c r="A30" s="77" t="s">
        <v>9</v>
      </c>
      <c r="B30" s="130">
        <v>1.7392974753018662</v>
      </c>
      <c r="C30" s="130">
        <v>1.0855888807607901</v>
      </c>
      <c r="D30" s="130">
        <v>2.0457461918989077</v>
      </c>
      <c r="E30" s="130">
        <v>1.505875769445999</v>
      </c>
      <c r="F30" s="130">
        <v>1.6771070615034169</v>
      </c>
      <c r="G30" s="130">
        <v>2.6221498371335503</v>
      </c>
      <c r="H30" s="134">
        <v>1.9146271610081234</v>
      </c>
      <c r="I30" s="119" t="s">
        <v>10</v>
      </c>
    </row>
    <row r="31" spans="1:9" x14ac:dyDescent="0.25">
      <c r="A31" s="93">
        <v>2015</v>
      </c>
      <c r="B31" s="127">
        <v>2.3039484849997502</v>
      </c>
      <c r="C31" s="127">
        <v>2.0066767830045524</v>
      </c>
      <c r="D31" s="127">
        <v>2.3333694078813867</v>
      </c>
      <c r="E31" s="127">
        <v>2.1686111734350462</v>
      </c>
      <c r="F31" s="135" t="s">
        <v>11</v>
      </c>
      <c r="G31" s="127">
        <v>2.7024630541871919</v>
      </c>
      <c r="H31" s="136" t="s">
        <v>11</v>
      </c>
      <c r="I31" s="94">
        <v>2015</v>
      </c>
    </row>
    <row r="32" spans="1:9" ht="18" x14ac:dyDescent="0.25">
      <c r="A32" s="88" t="s">
        <v>8</v>
      </c>
      <c r="B32" s="12">
        <v>2.5879458794587946</v>
      </c>
      <c r="C32" s="12">
        <v>2.6155022947475777</v>
      </c>
      <c r="D32" s="12">
        <v>2.4684118937731707</v>
      </c>
      <c r="E32" s="12">
        <v>2.3322789360172536</v>
      </c>
      <c r="F32" s="179" t="s">
        <v>11</v>
      </c>
      <c r="G32" s="137">
        <v>2.6011104256631707</v>
      </c>
      <c r="H32" s="138" t="s">
        <v>11</v>
      </c>
      <c r="I32" s="116" t="s">
        <v>69</v>
      </c>
    </row>
    <row r="33" spans="1:9" ht="18" x14ac:dyDescent="0.25">
      <c r="A33" s="78" t="s">
        <v>13</v>
      </c>
      <c r="B33" s="130">
        <v>2.3128760529482553</v>
      </c>
      <c r="C33" s="130">
        <v>2.631496062992126</v>
      </c>
      <c r="D33" s="130">
        <v>2.5315585518632551</v>
      </c>
      <c r="E33" s="130">
        <v>2.2954794306272484</v>
      </c>
      <c r="F33" s="178" t="s">
        <v>11</v>
      </c>
      <c r="G33" s="139">
        <v>2.6011104256631707</v>
      </c>
      <c r="H33" s="132" t="s">
        <v>11</v>
      </c>
      <c r="I33" s="117" t="s">
        <v>14</v>
      </c>
    </row>
    <row r="34" spans="1:9" ht="18" x14ac:dyDescent="0.25">
      <c r="A34" s="78" t="s">
        <v>15</v>
      </c>
      <c r="B34" s="130">
        <v>2.4551984877126656</v>
      </c>
      <c r="C34" s="130">
        <v>2.5861070911722144</v>
      </c>
      <c r="D34" s="130">
        <v>2.3118088467614535</v>
      </c>
      <c r="E34" s="130">
        <v>2.7508896797153026</v>
      </c>
      <c r="F34" s="178" t="s">
        <v>11</v>
      </c>
      <c r="G34" s="131" t="s">
        <v>170</v>
      </c>
      <c r="H34" s="132" t="s">
        <v>11</v>
      </c>
      <c r="I34" s="118" t="s">
        <v>16</v>
      </c>
    </row>
    <row r="35" spans="1:9" ht="18.75" thickBot="1" x14ac:dyDescent="0.3">
      <c r="A35" s="77" t="s">
        <v>9</v>
      </c>
      <c r="B35" s="130">
        <v>2.1674181388129203</v>
      </c>
      <c r="C35" s="130">
        <v>1.1116941529235382</v>
      </c>
      <c r="D35" s="130">
        <v>1.9942526005794898</v>
      </c>
      <c r="E35" s="130">
        <v>1.5875446656457377</v>
      </c>
      <c r="F35" s="178" t="s">
        <v>11</v>
      </c>
      <c r="G35" s="139">
        <v>3.104156479217604</v>
      </c>
      <c r="H35" s="132" t="s">
        <v>11</v>
      </c>
      <c r="I35" s="119" t="s">
        <v>10</v>
      </c>
    </row>
    <row r="36" spans="1:9" x14ac:dyDescent="0.25">
      <c r="A36" s="93">
        <v>2016</v>
      </c>
      <c r="B36" s="127">
        <v>2.3328227078170758</v>
      </c>
      <c r="C36" s="127">
        <v>2.0155393053016453</v>
      </c>
      <c r="D36" s="127">
        <v>2.3873910747293374</v>
      </c>
      <c r="E36" s="127">
        <v>2.2843930635838152</v>
      </c>
      <c r="F36" s="135" t="s">
        <v>11</v>
      </c>
      <c r="G36" s="127">
        <v>2.7417904612978892</v>
      </c>
      <c r="H36" s="136" t="s">
        <v>11</v>
      </c>
      <c r="I36" s="94">
        <v>2016</v>
      </c>
    </row>
    <row r="37" spans="1:9" ht="18" x14ac:dyDescent="0.25">
      <c r="A37" s="88" t="s">
        <v>8</v>
      </c>
      <c r="B37" s="12">
        <v>2.3444001139925903</v>
      </c>
      <c r="C37" s="12">
        <v>2.6670195870831126</v>
      </c>
      <c r="D37" s="12">
        <v>2.5097259303656076</v>
      </c>
      <c r="E37" s="12">
        <v>2.5038532675709</v>
      </c>
      <c r="F37" s="179" t="s">
        <v>11</v>
      </c>
      <c r="G37" s="12">
        <v>2.664097699786578</v>
      </c>
      <c r="H37" s="138" t="s">
        <v>11</v>
      </c>
      <c r="I37" s="116" t="s">
        <v>69</v>
      </c>
    </row>
    <row r="38" spans="1:9" ht="18" x14ac:dyDescent="0.25">
      <c r="A38" s="78" t="s">
        <v>13</v>
      </c>
      <c r="B38" s="130">
        <v>2.2822485207100591</v>
      </c>
      <c r="C38" s="130">
        <v>2.7312552653748945</v>
      </c>
      <c r="D38" s="130">
        <v>2.5843797856049004</v>
      </c>
      <c r="E38" s="130">
        <v>2.4828936170212765</v>
      </c>
      <c r="F38" s="178" t="s">
        <v>11</v>
      </c>
      <c r="G38" s="130">
        <v>2.664097699786578</v>
      </c>
      <c r="H38" s="132" t="s">
        <v>11</v>
      </c>
      <c r="I38" s="117" t="s">
        <v>14</v>
      </c>
    </row>
    <row r="39" spans="1:9" ht="18" x14ac:dyDescent="0.25">
      <c r="A39" s="78" t="s">
        <v>15</v>
      </c>
      <c r="B39" s="130">
        <v>2.364114114114114</v>
      </c>
      <c r="C39" s="130">
        <v>2.5584045584045585</v>
      </c>
      <c r="D39" s="130">
        <v>2.3255242773474398</v>
      </c>
      <c r="E39" s="130">
        <v>2.7047308319738987</v>
      </c>
      <c r="F39" s="178" t="s">
        <v>11</v>
      </c>
      <c r="G39" s="131" t="s">
        <v>170</v>
      </c>
      <c r="H39" s="132" t="s">
        <v>11</v>
      </c>
      <c r="I39" s="118" t="s">
        <v>16</v>
      </c>
    </row>
    <row r="40" spans="1:9" ht="18.75" thickBot="1" x14ac:dyDescent="0.3">
      <c r="A40" s="87" t="s">
        <v>9</v>
      </c>
      <c r="B40" s="140">
        <v>2.3274691968109638</v>
      </c>
      <c r="C40" s="140">
        <v>1.132089016511127</v>
      </c>
      <c r="D40" s="140">
        <v>2.0616991441419659</v>
      </c>
      <c r="E40" s="140">
        <v>1.625809435707678</v>
      </c>
      <c r="F40" s="180" t="s">
        <v>11</v>
      </c>
      <c r="G40" s="140">
        <v>3.1062291434927696</v>
      </c>
      <c r="H40" s="141" t="s">
        <v>11</v>
      </c>
      <c r="I40" s="120" t="s">
        <v>10</v>
      </c>
    </row>
    <row r="41" spans="1:9" ht="15.75" thickTop="1" x14ac:dyDescent="0.25"/>
  </sheetData>
  <printOptions horizontalCentered="1"/>
  <pageMargins left="0.45" right="0.45" top="0.5" bottom="0.5" header="0.3" footer="0.3"/>
  <pageSetup paperSize="9" scale="9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28" zoomScale="115" zoomScaleNormal="115" zoomScaleSheetLayoutView="100" workbookViewId="0">
      <selection activeCell="I13" sqref="I13"/>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206</v>
      </c>
      <c r="B1" s="62"/>
      <c r="C1" s="62"/>
      <c r="D1" s="62"/>
      <c r="E1" s="62"/>
      <c r="F1" s="62"/>
      <c r="G1" s="62"/>
      <c r="H1" s="62"/>
      <c r="I1" s="62"/>
    </row>
    <row r="2" spans="1:9" x14ac:dyDescent="0.25">
      <c r="A2" s="242" t="s">
        <v>207</v>
      </c>
      <c r="B2" s="61"/>
      <c r="C2" s="61"/>
      <c r="D2" s="61"/>
      <c r="E2" s="61"/>
      <c r="F2" s="61"/>
      <c r="G2" s="61"/>
      <c r="H2" s="61"/>
      <c r="I2" s="61"/>
    </row>
    <row r="3" spans="1:9" ht="15.75" customHeight="1" x14ac:dyDescent="0.45">
      <c r="A3" s="6" t="s">
        <v>57</v>
      </c>
      <c r="B3" s="5"/>
      <c r="C3" s="5"/>
      <c r="D3" s="5"/>
      <c r="E3" s="5"/>
      <c r="F3" s="5"/>
      <c r="G3" s="5"/>
      <c r="H3" s="5"/>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79">
        <f>SUM(B10,B7)</f>
        <v>1528</v>
      </c>
      <c r="C6" s="79">
        <f>SUM(C7,C10)</f>
        <v>686</v>
      </c>
      <c r="D6" s="79">
        <f>SUM(D7,D10)</f>
        <v>14928</v>
      </c>
      <c r="E6" s="79">
        <f>SUM(E7,E10)</f>
        <v>1251</v>
      </c>
      <c r="F6" s="79">
        <f>SUM(F7,F10)</f>
        <v>2004</v>
      </c>
      <c r="G6" s="105" t="s">
        <v>11</v>
      </c>
      <c r="H6" s="279" t="s">
        <v>11</v>
      </c>
      <c r="I6" s="94">
        <v>2010</v>
      </c>
    </row>
    <row r="7" spans="1:9" ht="18.75" customHeight="1" x14ac:dyDescent="0.25">
      <c r="A7" s="88" t="s">
        <v>8</v>
      </c>
      <c r="B7" s="10">
        <f>SUM(B8:B9)</f>
        <v>316</v>
      </c>
      <c r="C7" s="10">
        <f>SUM(C8:C9)</f>
        <v>253</v>
      </c>
      <c r="D7" s="10">
        <f>SUM(D8:D9)</f>
        <v>3537</v>
      </c>
      <c r="E7" s="10">
        <v>320</v>
      </c>
      <c r="F7" s="10">
        <v>867</v>
      </c>
      <c r="G7" s="10">
        <v>946</v>
      </c>
      <c r="H7" s="98">
        <f t="shared" ref="H7" si="0">SUM(B7:G7)</f>
        <v>6239</v>
      </c>
      <c r="I7" s="116" t="s">
        <v>69</v>
      </c>
    </row>
    <row r="8" spans="1:9" ht="18" x14ac:dyDescent="0.25">
      <c r="A8" s="78" t="s">
        <v>13</v>
      </c>
      <c r="B8" s="97">
        <v>136</v>
      </c>
      <c r="C8" s="97">
        <v>196</v>
      </c>
      <c r="D8" s="97">
        <v>1790</v>
      </c>
      <c r="E8" s="97">
        <v>279</v>
      </c>
      <c r="F8" s="113" t="s">
        <v>33</v>
      </c>
      <c r="G8" s="97">
        <v>946</v>
      </c>
      <c r="H8" s="109" t="s">
        <v>33</v>
      </c>
      <c r="I8" s="117" t="s">
        <v>14</v>
      </c>
    </row>
    <row r="9" spans="1:9" ht="18" x14ac:dyDescent="0.25">
      <c r="A9" s="78" t="s">
        <v>15</v>
      </c>
      <c r="B9" s="97">
        <v>180</v>
      </c>
      <c r="C9" s="97">
        <v>57</v>
      </c>
      <c r="D9" s="97">
        <v>1747</v>
      </c>
      <c r="E9" s="97">
        <v>41</v>
      </c>
      <c r="F9" s="113" t="s">
        <v>33</v>
      </c>
      <c r="G9" s="99" t="s">
        <v>170</v>
      </c>
      <c r="H9" s="109" t="s">
        <v>33</v>
      </c>
      <c r="I9" s="118" t="s">
        <v>16</v>
      </c>
    </row>
    <row r="10" spans="1:9" ht="18.75" thickBot="1" x14ac:dyDescent="0.3">
      <c r="A10" s="77" t="s">
        <v>9</v>
      </c>
      <c r="B10" s="97">
        <v>1212</v>
      </c>
      <c r="C10" s="97">
        <v>433</v>
      </c>
      <c r="D10" s="97">
        <v>11391</v>
      </c>
      <c r="E10" s="97">
        <v>931</v>
      </c>
      <c r="F10" s="100">
        <v>1137</v>
      </c>
      <c r="G10" s="104" t="s">
        <v>11</v>
      </c>
      <c r="H10" s="109" t="s">
        <v>33</v>
      </c>
      <c r="I10" s="119" t="s">
        <v>10</v>
      </c>
    </row>
    <row r="11" spans="1:9" x14ac:dyDescent="0.25">
      <c r="A11" s="93">
        <v>2011</v>
      </c>
      <c r="B11" s="79" t="s">
        <v>11</v>
      </c>
      <c r="C11" s="79">
        <f>SUM(C12,C15)</f>
        <v>705</v>
      </c>
      <c r="D11" s="79">
        <f>SUM(D12,D15)</f>
        <v>15317</v>
      </c>
      <c r="E11" s="79">
        <f>SUM(E12,E15)</f>
        <v>1346</v>
      </c>
      <c r="F11" s="79">
        <f>SUM(F12,F15)</f>
        <v>1654</v>
      </c>
      <c r="G11" s="105" t="s">
        <v>11</v>
      </c>
      <c r="H11" s="279" t="s">
        <v>11</v>
      </c>
      <c r="I11" s="94">
        <v>2011</v>
      </c>
    </row>
    <row r="12" spans="1:9" ht="18" x14ac:dyDescent="0.25">
      <c r="A12" s="88" t="s">
        <v>8</v>
      </c>
      <c r="B12" s="10">
        <f>SUM(B13:B14)</f>
        <v>327</v>
      </c>
      <c r="C12" s="10">
        <f>SUM(C13:C14)</f>
        <v>257</v>
      </c>
      <c r="D12" s="10">
        <f>SUM(D13:D14)</f>
        <v>3734</v>
      </c>
      <c r="E12" s="10">
        <f>SUM(E13:E14)</f>
        <v>339</v>
      </c>
      <c r="F12" s="10">
        <v>888</v>
      </c>
      <c r="G12" s="10">
        <v>1025</v>
      </c>
      <c r="H12" s="98">
        <f t="shared" ref="H12:H17" si="1">SUM(B12:G12)</f>
        <v>6570</v>
      </c>
      <c r="I12" s="116" t="s">
        <v>69</v>
      </c>
    </row>
    <row r="13" spans="1:9" ht="18" x14ac:dyDescent="0.25">
      <c r="A13" s="78" t="s">
        <v>13</v>
      </c>
      <c r="B13" s="97">
        <v>133</v>
      </c>
      <c r="C13" s="97">
        <v>194</v>
      </c>
      <c r="D13" s="97">
        <v>1897</v>
      </c>
      <c r="E13" s="97">
        <v>295</v>
      </c>
      <c r="F13" s="104" t="s">
        <v>33</v>
      </c>
      <c r="G13" s="97">
        <v>1055</v>
      </c>
      <c r="H13" s="109" t="s">
        <v>33</v>
      </c>
      <c r="I13" s="117" t="s">
        <v>14</v>
      </c>
    </row>
    <row r="14" spans="1:9" ht="18" x14ac:dyDescent="0.25">
      <c r="A14" s="78" t="s">
        <v>15</v>
      </c>
      <c r="B14" s="97">
        <v>194</v>
      </c>
      <c r="C14" s="97">
        <v>63</v>
      </c>
      <c r="D14" s="97">
        <v>1837</v>
      </c>
      <c r="E14" s="97">
        <v>44</v>
      </c>
      <c r="F14" s="104" t="s">
        <v>33</v>
      </c>
      <c r="G14" s="99" t="s">
        <v>170</v>
      </c>
      <c r="H14" s="109" t="s">
        <v>33</v>
      </c>
      <c r="I14" s="118" t="s">
        <v>16</v>
      </c>
    </row>
    <row r="15" spans="1:9" ht="18.75" thickBot="1" x14ac:dyDescent="0.3">
      <c r="A15" s="77" t="s">
        <v>9</v>
      </c>
      <c r="B15" s="97" t="s">
        <v>11</v>
      </c>
      <c r="C15" s="97">
        <v>448</v>
      </c>
      <c r="D15" s="97">
        <v>11583</v>
      </c>
      <c r="E15" s="97">
        <v>1007</v>
      </c>
      <c r="F15" s="100">
        <v>766</v>
      </c>
      <c r="G15" s="104" t="s">
        <v>11</v>
      </c>
      <c r="H15" s="109" t="s">
        <v>33</v>
      </c>
      <c r="I15" s="119" t="s">
        <v>10</v>
      </c>
    </row>
    <row r="16" spans="1:9" x14ac:dyDescent="0.25">
      <c r="A16" s="93">
        <v>2012</v>
      </c>
      <c r="B16" s="79">
        <f>SUM(B20,B17)</f>
        <v>1764</v>
      </c>
      <c r="C16" s="79">
        <f>SUM(C17,C20)</f>
        <v>760</v>
      </c>
      <c r="D16" s="79">
        <f>SUM(D17,D20)</f>
        <v>15590</v>
      </c>
      <c r="E16" s="79">
        <f>SUM(E17,E20)</f>
        <v>1662</v>
      </c>
      <c r="F16" s="79">
        <f>SUM(F17,F20)</f>
        <v>1787</v>
      </c>
      <c r="G16" s="105" t="s">
        <v>11</v>
      </c>
      <c r="H16" s="279" t="s">
        <v>11</v>
      </c>
      <c r="I16" s="94">
        <v>2012</v>
      </c>
    </row>
    <row r="17" spans="1:9" ht="18" x14ac:dyDescent="0.25">
      <c r="A17" s="88" t="s">
        <v>8</v>
      </c>
      <c r="B17" s="10">
        <f>SUM(B18:B19)</f>
        <v>369</v>
      </c>
      <c r="C17" s="10">
        <f>SUM(C18:C19)</f>
        <v>308</v>
      </c>
      <c r="D17" s="10">
        <f>SUM(D18:D19)</f>
        <v>4007</v>
      </c>
      <c r="E17" s="10">
        <f>SUM(E18:E19)</f>
        <v>461</v>
      </c>
      <c r="F17" s="10">
        <v>869</v>
      </c>
      <c r="G17" s="10">
        <v>1067</v>
      </c>
      <c r="H17" s="98">
        <f t="shared" si="1"/>
        <v>7081</v>
      </c>
      <c r="I17" s="116" t="s">
        <v>69</v>
      </c>
    </row>
    <row r="18" spans="1:9" ht="18" x14ac:dyDescent="0.25">
      <c r="A18" s="78" t="s">
        <v>13</v>
      </c>
      <c r="B18" s="97">
        <v>144</v>
      </c>
      <c r="C18" s="97">
        <v>205</v>
      </c>
      <c r="D18" s="97">
        <v>2154</v>
      </c>
      <c r="E18" s="97">
        <v>402</v>
      </c>
      <c r="F18" s="113" t="s">
        <v>33</v>
      </c>
      <c r="G18" s="97">
        <v>1067</v>
      </c>
      <c r="H18" s="109" t="s">
        <v>33</v>
      </c>
      <c r="I18" s="117" t="s">
        <v>14</v>
      </c>
    </row>
    <row r="19" spans="1:9" ht="18" x14ac:dyDescent="0.25">
      <c r="A19" s="78" t="s">
        <v>15</v>
      </c>
      <c r="B19" s="97">
        <v>225</v>
      </c>
      <c r="C19" s="97">
        <v>103</v>
      </c>
      <c r="D19" s="97">
        <v>1853</v>
      </c>
      <c r="E19" s="97">
        <v>59</v>
      </c>
      <c r="F19" s="113" t="s">
        <v>33</v>
      </c>
      <c r="G19" s="99" t="s">
        <v>170</v>
      </c>
      <c r="H19" s="109" t="s">
        <v>33</v>
      </c>
      <c r="I19" s="118" t="s">
        <v>16</v>
      </c>
    </row>
    <row r="20" spans="1:9" ht="18.75" thickBot="1" x14ac:dyDescent="0.3">
      <c r="A20" s="77" t="s">
        <v>9</v>
      </c>
      <c r="B20" s="97">
        <v>1395</v>
      </c>
      <c r="C20" s="97">
        <v>452</v>
      </c>
      <c r="D20" s="97">
        <v>11583</v>
      </c>
      <c r="E20" s="97">
        <v>1201</v>
      </c>
      <c r="F20" s="100">
        <v>918</v>
      </c>
      <c r="G20" s="104" t="s">
        <v>11</v>
      </c>
      <c r="H20" s="109" t="s">
        <v>33</v>
      </c>
      <c r="I20" s="119" t="s">
        <v>10</v>
      </c>
    </row>
    <row r="21" spans="1:9" x14ac:dyDescent="0.25">
      <c r="A21" s="93">
        <v>2013</v>
      </c>
      <c r="B21" s="79">
        <f>SUM(B25,B22)</f>
        <v>3781</v>
      </c>
      <c r="C21" s="79">
        <f>SUM(C22,C25)</f>
        <v>751</v>
      </c>
      <c r="D21" s="79">
        <f>SUM(D22,D25)</f>
        <v>21829</v>
      </c>
      <c r="E21" s="79">
        <f>SUM(E22,E25)</f>
        <v>1795</v>
      </c>
      <c r="F21" s="79">
        <f>SUM(F22,F25)</f>
        <v>2014</v>
      </c>
      <c r="G21" s="105" t="s">
        <v>11</v>
      </c>
      <c r="H21" s="279" t="s">
        <v>11</v>
      </c>
      <c r="I21" s="94">
        <v>2013</v>
      </c>
    </row>
    <row r="22" spans="1:9" ht="18" x14ac:dyDescent="0.25">
      <c r="A22" s="88" t="s">
        <v>8</v>
      </c>
      <c r="B22" s="10">
        <f>SUM(B23:B24)</f>
        <v>1027</v>
      </c>
      <c r="C22" s="10">
        <f>SUM(C23:C24)</f>
        <v>299</v>
      </c>
      <c r="D22" s="10">
        <f>SUM(D23:D24)</f>
        <v>4304</v>
      </c>
      <c r="E22" s="10">
        <f>SUM(E23:E24)</f>
        <v>537</v>
      </c>
      <c r="F22" s="10">
        <v>1023</v>
      </c>
      <c r="G22" s="10">
        <v>1123</v>
      </c>
      <c r="H22" s="98">
        <f t="shared" ref="H22:H27" si="2">SUM(B22:G22)</f>
        <v>8313</v>
      </c>
      <c r="I22" s="116" t="s">
        <v>69</v>
      </c>
    </row>
    <row r="23" spans="1:9" ht="18" x14ac:dyDescent="0.25">
      <c r="A23" s="78" t="s">
        <v>13</v>
      </c>
      <c r="B23" s="97">
        <v>187</v>
      </c>
      <c r="C23" s="97">
        <v>194</v>
      </c>
      <c r="D23" s="97">
        <v>2381</v>
      </c>
      <c r="E23" s="97">
        <v>469</v>
      </c>
      <c r="F23" s="113" t="s">
        <v>33</v>
      </c>
      <c r="G23" s="97">
        <v>1123</v>
      </c>
      <c r="H23" s="109" t="s">
        <v>33</v>
      </c>
      <c r="I23" s="117" t="s">
        <v>14</v>
      </c>
    </row>
    <row r="24" spans="1:9" ht="18" x14ac:dyDescent="0.25">
      <c r="A24" s="78" t="s">
        <v>15</v>
      </c>
      <c r="B24" s="97">
        <v>840</v>
      </c>
      <c r="C24" s="97">
        <v>105</v>
      </c>
      <c r="D24" s="97">
        <v>1923</v>
      </c>
      <c r="E24" s="97">
        <v>68</v>
      </c>
      <c r="F24" s="113" t="s">
        <v>33</v>
      </c>
      <c r="G24" s="99" t="s">
        <v>170</v>
      </c>
      <c r="H24" s="109" t="s">
        <v>33</v>
      </c>
      <c r="I24" s="118" t="s">
        <v>16</v>
      </c>
    </row>
    <row r="25" spans="1:9" ht="18.75" thickBot="1" x14ac:dyDescent="0.3">
      <c r="A25" s="77" t="s">
        <v>9</v>
      </c>
      <c r="B25" s="97">
        <v>2754</v>
      </c>
      <c r="C25" s="97">
        <v>452</v>
      </c>
      <c r="D25" s="97">
        <v>17525</v>
      </c>
      <c r="E25" s="97">
        <v>1258</v>
      </c>
      <c r="F25" s="100">
        <v>991</v>
      </c>
      <c r="G25" s="104" t="s">
        <v>11</v>
      </c>
      <c r="H25" s="109" t="s">
        <v>33</v>
      </c>
      <c r="I25" s="119" t="s">
        <v>10</v>
      </c>
    </row>
    <row r="26" spans="1:9" x14ac:dyDescent="0.25">
      <c r="A26" s="93">
        <v>2014</v>
      </c>
      <c r="B26" s="79">
        <f>SUM(B30,B27)</f>
        <v>5608</v>
      </c>
      <c r="C26" s="79">
        <f>SUM(C27,C30)</f>
        <v>773</v>
      </c>
      <c r="D26" s="79">
        <f>SUM(D27,D30)</f>
        <v>22241</v>
      </c>
      <c r="E26" s="79">
        <f>SUM(E27,E30)</f>
        <v>1976</v>
      </c>
      <c r="F26" s="79">
        <f>SUM(F27,F30)</f>
        <v>2089</v>
      </c>
      <c r="G26" s="105" t="s">
        <v>11</v>
      </c>
      <c r="H26" s="279" t="s">
        <v>11</v>
      </c>
      <c r="I26" s="94">
        <v>2014</v>
      </c>
    </row>
    <row r="27" spans="1:9" ht="18" x14ac:dyDescent="0.25">
      <c r="A27" s="88" t="s">
        <v>8</v>
      </c>
      <c r="B27" s="10">
        <f>SUM(B28:B29)</f>
        <v>1523</v>
      </c>
      <c r="C27" s="10">
        <f>SUM(C28:C29)</f>
        <v>324</v>
      </c>
      <c r="D27" s="10">
        <f>SUM(D28:D29)</f>
        <v>4975</v>
      </c>
      <c r="E27" s="10">
        <f>SUM(E28:E29)</f>
        <v>639</v>
      </c>
      <c r="F27" s="10">
        <v>992</v>
      </c>
      <c r="G27" s="10">
        <v>1247</v>
      </c>
      <c r="H27" s="98">
        <f t="shared" si="2"/>
        <v>9700</v>
      </c>
      <c r="I27" s="116" t="s">
        <v>69</v>
      </c>
    </row>
    <row r="28" spans="1:9" ht="18" x14ac:dyDescent="0.25">
      <c r="A28" s="78" t="s">
        <v>13</v>
      </c>
      <c r="B28" s="97">
        <v>192</v>
      </c>
      <c r="C28" s="97">
        <v>219</v>
      </c>
      <c r="D28" s="97">
        <v>2914</v>
      </c>
      <c r="E28" s="97">
        <v>544</v>
      </c>
      <c r="F28" s="113" t="s">
        <v>33</v>
      </c>
      <c r="G28" s="97">
        <v>1247</v>
      </c>
      <c r="H28" s="109" t="s">
        <v>33</v>
      </c>
      <c r="I28" s="117" t="s">
        <v>14</v>
      </c>
    </row>
    <row r="29" spans="1:9" ht="18" x14ac:dyDescent="0.25">
      <c r="A29" s="78" t="s">
        <v>15</v>
      </c>
      <c r="B29" s="97">
        <v>1331</v>
      </c>
      <c r="C29" s="97">
        <v>105</v>
      </c>
      <c r="D29" s="97">
        <v>2061</v>
      </c>
      <c r="E29" s="97">
        <v>95</v>
      </c>
      <c r="F29" s="113" t="s">
        <v>33</v>
      </c>
      <c r="G29" s="99" t="s">
        <v>170</v>
      </c>
      <c r="H29" s="109" t="s">
        <v>33</v>
      </c>
      <c r="I29" s="118" t="s">
        <v>16</v>
      </c>
    </row>
    <row r="30" spans="1:9" ht="18.75" thickBot="1" x14ac:dyDescent="0.3">
      <c r="A30" s="77" t="s">
        <v>9</v>
      </c>
      <c r="B30" s="97">
        <v>4085</v>
      </c>
      <c r="C30" s="97">
        <v>449</v>
      </c>
      <c r="D30" s="97">
        <v>17266</v>
      </c>
      <c r="E30" s="97">
        <v>1337</v>
      </c>
      <c r="F30" s="97">
        <v>1097</v>
      </c>
      <c r="G30" s="104" t="s">
        <v>11</v>
      </c>
      <c r="H30" s="109" t="s">
        <v>33</v>
      </c>
      <c r="I30" s="119" t="s">
        <v>10</v>
      </c>
    </row>
    <row r="31" spans="1:9" x14ac:dyDescent="0.25">
      <c r="A31" s="93">
        <v>2015</v>
      </c>
      <c r="B31" s="79">
        <f>SUM(B35,B32)</f>
        <v>5247</v>
      </c>
      <c r="C31" s="79">
        <f>SUM(C35,C32)</f>
        <v>779</v>
      </c>
      <c r="D31" s="79">
        <f>SUM(D32,D35)</f>
        <v>23624</v>
      </c>
      <c r="E31" s="79">
        <f>SUM(E32,E35)</f>
        <v>2131</v>
      </c>
      <c r="F31" s="105" t="s">
        <v>11</v>
      </c>
      <c r="G31" s="105" t="s">
        <v>11</v>
      </c>
      <c r="H31" s="279" t="s">
        <v>11</v>
      </c>
      <c r="I31" s="94">
        <v>2015</v>
      </c>
    </row>
    <row r="32" spans="1:9" ht="18" x14ac:dyDescent="0.25">
      <c r="A32" s="88" t="s">
        <v>8</v>
      </c>
      <c r="B32" s="10">
        <f>SUM(B33:B34)</f>
        <v>1159</v>
      </c>
      <c r="C32" s="10">
        <f>SUM(C33:C34)</f>
        <v>331</v>
      </c>
      <c r="D32" s="10">
        <f>SUM(D33:D34)</f>
        <v>5316</v>
      </c>
      <c r="E32" s="10">
        <f>SUM(E33:E34)</f>
        <v>624</v>
      </c>
      <c r="F32" s="13" t="s">
        <v>11</v>
      </c>
      <c r="G32" s="10">
        <f>SUM(G33:G34)</f>
        <v>1417</v>
      </c>
      <c r="H32" s="109" t="s">
        <v>33</v>
      </c>
      <c r="I32" s="116" t="s">
        <v>69</v>
      </c>
    </row>
    <row r="33" spans="1:9" ht="18" x14ac:dyDescent="0.25">
      <c r="A33" s="78" t="s">
        <v>13</v>
      </c>
      <c r="B33" s="97">
        <v>196</v>
      </c>
      <c r="C33" s="97">
        <v>222</v>
      </c>
      <c r="D33" s="97">
        <v>3184</v>
      </c>
      <c r="E33" s="97">
        <v>554</v>
      </c>
      <c r="F33" s="104" t="s">
        <v>11</v>
      </c>
      <c r="G33" s="97">
        <v>1417</v>
      </c>
      <c r="H33" s="109" t="s">
        <v>33</v>
      </c>
      <c r="I33" s="117" t="s">
        <v>14</v>
      </c>
    </row>
    <row r="34" spans="1:9" ht="18" x14ac:dyDescent="0.25">
      <c r="A34" s="78" t="s">
        <v>15</v>
      </c>
      <c r="B34" s="97">
        <v>963</v>
      </c>
      <c r="C34" s="97">
        <v>109</v>
      </c>
      <c r="D34" s="97">
        <v>2132</v>
      </c>
      <c r="E34" s="97">
        <v>70</v>
      </c>
      <c r="F34" s="104" t="s">
        <v>11</v>
      </c>
      <c r="G34" s="99" t="s">
        <v>170</v>
      </c>
      <c r="H34" s="109" t="s">
        <v>33</v>
      </c>
      <c r="I34" s="118" t="s">
        <v>16</v>
      </c>
    </row>
    <row r="35" spans="1:9" ht="18.75" thickBot="1" x14ac:dyDescent="0.3">
      <c r="A35" s="77" t="s">
        <v>9</v>
      </c>
      <c r="B35" s="97">
        <v>4088</v>
      </c>
      <c r="C35" s="97">
        <v>448</v>
      </c>
      <c r="D35" s="97">
        <v>18308</v>
      </c>
      <c r="E35" s="97">
        <v>1507</v>
      </c>
      <c r="F35" s="104" t="s">
        <v>11</v>
      </c>
      <c r="G35" s="104" t="s">
        <v>11</v>
      </c>
      <c r="H35" s="109" t="s">
        <v>11</v>
      </c>
      <c r="I35" s="119" t="s">
        <v>10</v>
      </c>
    </row>
    <row r="36" spans="1:9" x14ac:dyDescent="0.25">
      <c r="A36" s="93">
        <v>2016</v>
      </c>
      <c r="B36" s="79">
        <f>SUM(B37,B40)</f>
        <v>6871</v>
      </c>
      <c r="C36" s="79">
        <f>SUM(C37,C40)</f>
        <v>795</v>
      </c>
      <c r="D36" s="79">
        <f>SUM(D37,D40)</f>
        <v>25119</v>
      </c>
      <c r="E36" s="79">
        <f>SUM(E37,E40)</f>
        <v>2420</v>
      </c>
      <c r="F36" s="105" t="s">
        <v>11</v>
      </c>
      <c r="G36" s="105" t="s">
        <v>11</v>
      </c>
      <c r="H36" s="279" t="s">
        <v>11</v>
      </c>
      <c r="I36" s="94">
        <v>2016</v>
      </c>
    </row>
    <row r="37" spans="1:9" ht="18" x14ac:dyDescent="0.25">
      <c r="A37" s="88" t="s">
        <v>8</v>
      </c>
      <c r="B37" s="10">
        <f>SUM(B38:B39)</f>
        <v>1122</v>
      </c>
      <c r="C37" s="10">
        <f>SUM(C38:C39)</f>
        <v>327</v>
      </c>
      <c r="D37" s="10">
        <f>SUM(D38:D39)</f>
        <v>5810</v>
      </c>
      <c r="E37" s="10">
        <f>SUM(E38:E39)</f>
        <v>622</v>
      </c>
      <c r="F37" s="13" t="s">
        <v>11</v>
      </c>
      <c r="G37" s="10">
        <v>1462</v>
      </c>
      <c r="H37" s="109" t="s">
        <v>33</v>
      </c>
      <c r="I37" s="116" t="s">
        <v>69</v>
      </c>
    </row>
    <row r="38" spans="1:9" ht="18" x14ac:dyDescent="0.25">
      <c r="A38" s="78" t="s">
        <v>13</v>
      </c>
      <c r="B38" s="97">
        <v>192</v>
      </c>
      <c r="C38" s="97">
        <v>215</v>
      </c>
      <c r="D38" s="97">
        <v>3525</v>
      </c>
      <c r="E38" s="97">
        <v>526</v>
      </c>
      <c r="F38" s="104" t="s">
        <v>11</v>
      </c>
      <c r="G38" s="97">
        <v>1462</v>
      </c>
      <c r="H38" s="109" t="s">
        <v>33</v>
      </c>
      <c r="I38" s="117" t="s">
        <v>14</v>
      </c>
    </row>
    <row r="39" spans="1:9" ht="18" x14ac:dyDescent="0.25">
      <c r="A39" s="78" t="s">
        <v>15</v>
      </c>
      <c r="B39" s="97">
        <v>930</v>
      </c>
      <c r="C39" s="97">
        <v>112</v>
      </c>
      <c r="D39" s="97">
        <v>2285</v>
      </c>
      <c r="E39" s="97">
        <v>96</v>
      </c>
      <c r="F39" s="104" t="s">
        <v>11</v>
      </c>
      <c r="G39" s="99" t="s">
        <v>170</v>
      </c>
      <c r="H39" s="109" t="s">
        <v>33</v>
      </c>
      <c r="I39" s="118" t="s">
        <v>16</v>
      </c>
    </row>
    <row r="40" spans="1:9" ht="18.75" thickBot="1" x14ac:dyDescent="0.3">
      <c r="A40" s="87" t="s">
        <v>9</v>
      </c>
      <c r="B40" s="101">
        <v>5749</v>
      </c>
      <c r="C40" s="101">
        <v>468</v>
      </c>
      <c r="D40" s="101">
        <v>19309</v>
      </c>
      <c r="E40" s="101">
        <v>1798</v>
      </c>
      <c r="F40" s="115" t="s">
        <v>11</v>
      </c>
      <c r="G40" s="115" t="s">
        <v>11</v>
      </c>
      <c r="H40" s="110" t="s">
        <v>11</v>
      </c>
      <c r="I40" s="120" t="s">
        <v>10</v>
      </c>
    </row>
    <row r="41" spans="1:9" ht="15.75" thickTop="1" x14ac:dyDescent="0.25"/>
  </sheetData>
  <printOptions horizontalCentered="1"/>
  <pageMargins left="0.45" right="0.45" top="0.5" bottom="0.5" header="0.3" footer="0.3"/>
  <pageSetup paperSize="9" scale="95" orientation="portrait" r:id="rId1"/>
  <rowBreaks count="1" manualBreakCount="1">
    <brk id="41" max="8" man="1"/>
  </rowBreaks>
  <ignoredErrors>
    <ignoredError sqref="B7:D10 E12:E37 B16:D37 C15:D15 B12:D14 C11:D11" formulaRang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zoomScale="115" zoomScaleNormal="115" zoomScaleSheetLayoutView="100" workbookViewId="0">
      <selection activeCell="M9" sqref="M9"/>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204</v>
      </c>
      <c r="B1" s="62"/>
      <c r="C1" s="62"/>
      <c r="D1" s="62"/>
      <c r="E1" s="62"/>
      <c r="F1" s="62"/>
      <c r="G1" s="62"/>
      <c r="H1" s="62"/>
      <c r="I1" s="62"/>
    </row>
    <row r="2" spans="1:9" x14ac:dyDescent="0.25">
      <c r="A2" s="242" t="s">
        <v>205</v>
      </c>
      <c r="B2" s="61"/>
      <c r="C2" s="61"/>
      <c r="D2" s="61"/>
      <c r="E2" s="61"/>
      <c r="F2" s="61"/>
      <c r="G2" s="61"/>
      <c r="H2" s="61"/>
      <c r="I2" s="61"/>
    </row>
    <row r="3" spans="1:9" ht="16.5" x14ac:dyDescent="0.35">
      <c r="A3" s="6" t="s">
        <v>62</v>
      </c>
      <c r="B3" s="59"/>
      <c r="C3" s="59"/>
      <c r="D3" s="59"/>
      <c r="E3" s="59"/>
      <c r="F3" s="59"/>
      <c r="G3" s="59"/>
      <c r="H3" s="59"/>
      <c r="I3" s="11" t="s">
        <v>63</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127">
        <v>1.848967881443405</v>
      </c>
      <c r="C6" s="127">
        <v>5.5838501379276098</v>
      </c>
      <c r="D6" s="127">
        <v>5.4436091070034207</v>
      </c>
      <c r="E6" s="127">
        <v>4.5105803937942204</v>
      </c>
      <c r="F6" s="127">
        <v>11.684463511706037</v>
      </c>
      <c r="G6" s="105" t="s">
        <v>11</v>
      </c>
      <c r="H6" s="278" t="s">
        <v>11</v>
      </c>
      <c r="I6" s="94">
        <v>2010</v>
      </c>
    </row>
    <row r="7" spans="1:9" ht="18.75" customHeight="1" x14ac:dyDescent="0.25">
      <c r="A7" s="88" t="s">
        <v>8</v>
      </c>
      <c r="B7" s="12">
        <v>0.38237817443463085</v>
      </c>
      <c r="C7" s="12">
        <v>2.0593499779820488</v>
      </c>
      <c r="D7" s="12">
        <v>1.2897940388177318</v>
      </c>
      <c r="E7" s="12">
        <v>1.1537855523694249</v>
      </c>
      <c r="F7" s="12">
        <v>5.0551047228788093</v>
      </c>
      <c r="G7" s="181">
        <v>3.2250718311453301</v>
      </c>
      <c r="H7" s="129">
        <v>1.4071628536252239</v>
      </c>
      <c r="I7" s="116" t="s">
        <v>69</v>
      </c>
    </row>
    <row r="8" spans="1:9" ht="18" x14ac:dyDescent="0.25">
      <c r="A8" s="78" t="s">
        <v>13</v>
      </c>
      <c r="B8" s="130">
        <v>0.16456782190857533</v>
      </c>
      <c r="C8" s="130">
        <v>1.5953857536936029</v>
      </c>
      <c r="D8" s="130">
        <v>0.65273715846303071</v>
      </c>
      <c r="E8" s="130">
        <v>1.0059567784720922</v>
      </c>
      <c r="F8" s="139" t="s">
        <v>11</v>
      </c>
      <c r="G8" s="181">
        <v>3.2250718311453301</v>
      </c>
      <c r="H8" s="280" t="s">
        <v>11</v>
      </c>
      <c r="I8" s="117" t="s">
        <v>14</v>
      </c>
    </row>
    <row r="9" spans="1:9" ht="18" x14ac:dyDescent="0.25">
      <c r="A9" s="78" t="s">
        <v>15</v>
      </c>
      <c r="B9" s="130">
        <v>0.21781035252605557</v>
      </c>
      <c r="C9" s="130">
        <v>0.46396422428844575</v>
      </c>
      <c r="D9" s="130">
        <v>0.63705688035470098</v>
      </c>
      <c r="E9" s="130">
        <v>0.14782877389733254</v>
      </c>
      <c r="F9" s="139" t="s">
        <v>11</v>
      </c>
      <c r="G9" s="281" t="s">
        <v>170</v>
      </c>
      <c r="H9" s="282" t="s">
        <v>11</v>
      </c>
      <c r="I9" s="118" t="s">
        <v>16</v>
      </c>
    </row>
    <row r="10" spans="1:9" ht="18.75" thickBot="1" x14ac:dyDescent="0.3">
      <c r="A10" s="77" t="s">
        <v>9</v>
      </c>
      <c r="B10" s="130">
        <v>1.4665897070087741</v>
      </c>
      <c r="C10" s="130">
        <v>3.5245001599455614</v>
      </c>
      <c r="D10" s="130">
        <v>4.1538150681856889</v>
      </c>
      <c r="E10" s="130">
        <v>3.3567948414247955</v>
      </c>
      <c r="F10" s="133">
        <v>6.6293587888272274</v>
      </c>
      <c r="G10" s="178" t="s">
        <v>11</v>
      </c>
      <c r="H10" s="282" t="s">
        <v>11</v>
      </c>
      <c r="I10" s="119" t="s">
        <v>10</v>
      </c>
    </row>
    <row r="11" spans="1:9" x14ac:dyDescent="0.25">
      <c r="A11" s="93">
        <v>2011</v>
      </c>
      <c r="B11" s="127" t="s">
        <v>11</v>
      </c>
      <c r="C11" s="127">
        <v>5.8994828538434501</v>
      </c>
      <c r="D11" s="127">
        <v>5.4371356614156445</v>
      </c>
      <c r="E11" s="127">
        <v>4.0846078260600409</v>
      </c>
      <c r="F11" s="127">
        <v>9.5457019236263037</v>
      </c>
      <c r="G11" s="105" t="s">
        <v>11</v>
      </c>
      <c r="H11" s="278" t="s">
        <v>11</v>
      </c>
      <c r="I11" s="94">
        <v>2011</v>
      </c>
    </row>
    <row r="12" spans="1:9" ht="18" x14ac:dyDescent="0.25">
      <c r="A12" s="88" t="s">
        <v>8</v>
      </c>
      <c r="B12" s="12">
        <v>0.39568880708900095</v>
      </c>
      <c r="C12" s="12">
        <v>2.1505916218975414</v>
      </c>
      <c r="D12" s="12">
        <v>1.3254726486731092</v>
      </c>
      <c r="E12" s="12">
        <v>1.0287385237996685</v>
      </c>
      <c r="F12" s="12">
        <v>5.1248992189722848</v>
      </c>
      <c r="G12" s="12">
        <v>1.123759711887744</v>
      </c>
      <c r="H12" s="129">
        <v>1.4358433711242065</v>
      </c>
      <c r="I12" s="116" t="s">
        <v>69</v>
      </c>
    </row>
    <row r="13" spans="1:9" ht="18" x14ac:dyDescent="0.25">
      <c r="A13" s="78" t="s">
        <v>13</v>
      </c>
      <c r="B13" s="130">
        <v>0.16093764936647439</v>
      </c>
      <c r="C13" s="130">
        <v>1.6234037924051481</v>
      </c>
      <c r="D13" s="130">
        <v>0.67338554218877567</v>
      </c>
      <c r="E13" s="130">
        <v>0.89521493958968201</v>
      </c>
      <c r="F13" s="178" t="s">
        <v>11</v>
      </c>
      <c r="G13" s="130">
        <v>1.1566502400405563</v>
      </c>
      <c r="H13" s="280" t="s">
        <v>11</v>
      </c>
      <c r="I13" s="117" t="s">
        <v>14</v>
      </c>
    </row>
    <row r="14" spans="1:9" ht="18" x14ac:dyDescent="0.25">
      <c r="A14" s="78" t="s">
        <v>15</v>
      </c>
      <c r="B14" s="130">
        <v>0.23475115772252655</v>
      </c>
      <c r="C14" s="130">
        <v>0.5271878294923934</v>
      </c>
      <c r="D14" s="130">
        <v>0.65208710648433355</v>
      </c>
      <c r="E14" s="130">
        <v>0.13352358420998647</v>
      </c>
      <c r="F14" s="178" t="s">
        <v>11</v>
      </c>
      <c r="G14" s="281" t="s">
        <v>170</v>
      </c>
      <c r="H14" s="282" t="s">
        <v>11</v>
      </c>
      <c r="I14" s="118" t="s">
        <v>16</v>
      </c>
    </row>
    <row r="15" spans="1:9" ht="18.75" thickBot="1" x14ac:dyDescent="0.3">
      <c r="A15" s="77" t="s">
        <v>9</v>
      </c>
      <c r="B15" s="130" t="s">
        <v>11</v>
      </c>
      <c r="C15" s="130">
        <v>3.7488912319459087</v>
      </c>
      <c r="D15" s="130">
        <v>4.1116630127425342</v>
      </c>
      <c r="E15" s="130">
        <v>3.0558693022603722</v>
      </c>
      <c r="F15" s="133">
        <v>4.4208027046540206</v>
      </c>
      <c r="G15" s="178" t="s">
        <v>11</v>
      </c>
      <c r="H15" s="282" t="s">
        <v>11</v>
      </c>
      <c r="I15" s="119" t="s">
        <v>10</v>
      </c>
    </row>
    <row r="16" spans="1:9" x14ac:dyDescent="0.25">
      <c r="A16" s="93">
        <v>2012</v>
      </c>
      <c r="B16" s="127">
        <v>2.1345414547553445</v>
      </c>
      <c r="C16" s="127">
        <v>6.2863741186668909</v>
      </c>
      <c r="D16" s="127">
        <v>5.3954578135936817</v>
      </c>
      <c r="E16" s="127">
        <v>4.5873572764677677</v>
      </c>
      <c r="F16" s="127">
        <v>9.7495612151870557</v>
      </c>
      <c r="G16" s="105" t="s">
        <v>11</v>
      </c>
      <c r="H16" s="278" t="s">
        <v>11</v>
      </c>
      <c r="I16" s="94">
        <v>2012</v>
      </c>
    </row>
    <row r="17" spans="1:9" ht="18" customHeight="1" x14ac:dyDescent="0.25">
      <c r="A17" s="88" t="s">
        <v>8</v>
      </c>
      <c r="B17" s="12">
        <v>0.44651122267841392</v>
      </c>
      <c r="C17" s="12">
        <v>2.5476358270386874</v>
      </c>
      <c r="D17" s="12">
        <v>1.3867607093694601</v>
      </c>
      <c r="E17" s="12">
        <v>1.2724258149528527</v>
      </c>
      <c r="F17" s="12">
        <v>4.7411128684933139</v>
      </c>
      <c r="G17" s="12">
        <v>3.2645633332935589</v>
      </c>
      <c r="H17" s="129">
        <v>1.5036510201171138</v>
      </c>
      <c r="I17" s="116" t="s">
        <v>69</v>
      </c>
    </row>
    <row r="18" spans="1:9" ht="18" x14ac:dyDescent="0.25">
      <c r="A18" s="78" t="s">
        <v>13</v>
      </c>
      <c r="B18" s="130">
        <v>0.17424828202084447</v>
      </c>
      <c r="C18" s="130">
        <v>1.6956667030614643</v>
      </c>
      <c r="D18" s="130">
        <v>0.74546607636182094</v>
      </c>
      <c r="E18" s="130">
        <v>1.1095773917810123</v>
      </c>
      <c r="F18" s="139" t="s">
        <v>11</v>
      </c>
      <c r="G18" s="130">
        <v>3.2645633332935589</v>
      </c>
      <c r="H18" s="280" t="s">
        <v>11</v>
      </c>
      <c r="I18" s="117" t="s">
        <v>14</v>
      </c>
    </row>
    <row r="19" spans="1:9" ht="18" x14ac:dyDescent="0.25">
      <c r="A19" s="78" t="s">
        <v>15</v>
      </c>
      <c r="B19" s="130">
        <v>0.27226294065756945</v>
      </c>
      <c r="C19" s="130">
        <v>0.85196912397722346</v>
      </c>
      <c r="D19" s="130">
        <v>0.64129463300763889</v>
      </c>
      <c r="E19" s="130">
        <v>0.16284842317184015</v>
      </c>
      <c r="F19" s="139" t="s">
        <v>11</v>
      </c>
      <c r="G19" s="281" t="s">
        <v>170</v>
      </c>
      <c r="H19" s="282" t="s">
        <v>11</v>
      </c>
      <c r="I19" s="118" t="s">
        <v>16</v>
      </c>
    </row>
    <row r="20" spans="1:9" ht="18.75" thickBot="1" x14ac:dyDescent="0.3">
      <c r="A20" s="77" t="s">
        <v>9</v>
      </c>
      <c r="B20" s="130">
        <v>1.6880302320769307</v>
      </c>
      <c r="C20" s="130">
        <v>3.7387382916282044</v>
      </c>
      <c r="D20" s="130">
        <v>4.008697104224221</v>
      </c>
      <c r="E20" s="130">
        <v>3.3149314615149157</v>
      </c>
      <c r="F20" s="133">
        <v>5.0084483466937417</v>
      </c>
      <c r="G20" s="178" t="s">
        <v>11</v>
      </c>
      <c r="H20" s="282" t="s">
        <v>11</v>
      </c>
      <c r="I20" s="119" t="s">
        <v>10</v>
      </c>
    </row>
    <row r="21" spans="1:9" x14ac:dyDescent="0.25">
      <c r="A21" s="93">
        <v>2013</v>
      </c>
      <c r="B21" s="127">
        <v>4.5752274605612007</v>
      </c>
      <c r="C21" s="127">
        <v>5.9927018307664186</v>
      </c>
      <c r="D21" s="127">
        <v>7.3742812406751019</v>
      </c>
      <c r="E21" s="127">
        <v>4.6560417264343332</v>
      </c>
      <c r="F21" s="127">
        <v>10.051404900933273</v>
      </c>
      <c r="G21" s="105" t="s">
        <v>11</v>
      </c>
      <c r="H21" s="278" t="s">
        <v>11</v>
      </c>
      <c r="I21" s="94">
        <v>2013</v>
      </c>
    </row>
    <row r="22" spans="1:9" ht="18" x14ac:dyDescent="0.25">
      <c r="A22" s="88" t="s">
        <v>8</v>
      </c>
      <c r="B22" s="12">
        <v>1.2427290669125504</v>
      </c>
      <c r="C22" s="12">
        <v>2.3859092508643935</v>
      </c>
      <c r="D22" s="12">
        <v>1.4539789481820347</v>
      </c>
      <c r="E22" s="12">
        <v>1.3929216752619704</v>
      </c>
      <c r="F22" s="12">
        <v>5.1055547237610419</v>
      </c>
      <c r="G22" s="12">
        <v>3.2568292635534704</v>
      </c>
      <c r="H22" s="129">
        <v>1.7166456706425404</v>
      </c>
      <c r="I22" s="116" t="s">
        <v>69</v>
      </c>
    </row>
    <row r="23" spans="1:9" ht="18" x14ac:dyDescent="0.25">
      <c r="A23" s="78" t="s">
        <v>13</v>
      </c>
      <c r="B23" s="130">
        <v>0.22628075512429105</v>
      </c>
      <c r="C23" s="130">
        <v>1.548048142701312</v>
      </c>
      <c r="D23" s="130">
        <v>0.8043503428488441</v>
      </c>
      <c r="E23" s="130">
        <v>1.2165368076310319</v>
      </c>
      <c r="F23" s="139" t="s">
        <v>11</v>
      </c>
      <c r="G23" s="130">
        <v>3.2568292635534704</v>
      </c>
      <c r="H23" s="280" t="s">
        <v>11</v>
      </c>
      <c r="I23" s="117" t="s">
        <v>14</v>
      </c>
    </row>
    <row r="24" spans="1:9" ht="18" x14ac:dyDescent="0.25">
      <c r="A24" s="78" t="s">
        <v>15</v>
      </c>
      <c r="B24" s="130">
        <v>1.0164483117882592</v>
      </c>
      <c r="C24" s="130">
        <v>0.83786110816308135</v>
      </c>
      <c r="D24" s="130">
        <v>0.64962860533319078</v>
      </c>
      <c r="E24" s="130">
        <v>0.17638486763093852</v>
      </c>
      <c r="F24" s="139" t="s">
        <v>11</v>
      </c>
      <c r="G24" s="281" t="s">
        <v>170</v>
      </c>
      <c r="H24" s="282" t="s">
        <v>11</v>
      </c>
      <c r="I24" s="118" t="s">
        <v>16</v>
      </c>
    </row>
    <row r="25" spans="1:9" ht="18.75" thickBot="1" x14ac:dyDescent="0.3">
      <c r="A25" s="77" t="s">
        <v>9</v>
      </c>
      <c r="B25" s="130">
        <v>3.3324983936486503</v>
      </c>
      <c r="C25" s="130">
        <v>3.606792579902026</v>
      </c>
      <c r="D25" s="130">
        <v>5.9203022924930675</v>
      </c>
      <c r="E25" s="130">
        <v>3.2631200511723626</v>
      </c>
      <c r="F25" s="133">
        <v>4.9458501771722316</v>
      </c>
      <c r="G25" s="178" t="s">
        <v>11</v>
      </c>
      <c r="H25" s="282" t="s">
        <v>11</v>
      </c>
      <c r="I25" s="119" t="s">
        <v>10</v>
      </c>
    </row>
    <row r="26" spans="1:9" x14ac:dyDescent="0.25">
      <c r="A26" s="93">
        <v>2014</v>
      </c>
      <c r="B26" s="127">
        <v>6.7860025387006644</v>
      </c>
      <c r="C26" s="127">
        <v>5.8802856008313036</v>
      </c>
      <c r="D26" s="127">
        <v>7.3401005093120855</v>
      </c>
      <c r="E26" s="127">
        <v>4.9487927675497447</v>
      </c>
      <c r="F26" s="127">
        <v>9.4261296465088584</v>
      </c>
      <c r="G26" s="105" t="s">
        <v>11</v>
      </c>
      <c r="H26" s="278" t="s">
        <v>11</v>
      </c>
      <c r="I26" s="94">
        <v>2014</v>
      </c>
    </row>
    <row r="27" spans="1:9" ht="18" x14ac:dyDescent="0.25">
      <c r="A27" s="88" t="s">
        <v>8</v>
      </c>
      <c r="B27" s="12">
        <v>1.8429175938732367</v>
      </c>
      <c r="C27" s="12">
        <v>2.4646992686537419</v>
      </c>
      <c r="D27" s="12">
        <v>1.6418776149376211</v>
      </c>
      <c r="E27" s="12">
        <v>1.6003434101539911</v>
      </c>
      <c r="F27" s="12">
        <v>4.4761707081554745</v>
      </c>
      <c r="G27" s="12">
        <v>3.3099618704071627</v>
      </c>
      <c r="H27" s="129">
        <v>1.9456113376589421</v>
      </c>
      <c r="I27" s="116" t="s">
        <v>69</v>
      </c>
    </row>
    <row r="28" spans="1:9" ht="18" x14ac:dyDescent="0.25">
      <c r="A28" s="78" t="s">
        <v>13</v>
      </c>
      <c r="B28" s="130">
        <v>0.23233104269445928</v>
      </c>
      <c r="C28" s="130">
        <v>1.6659541352937328</v>
      </c>
      <c r="D28" s="130">
        <v>0.96169474772426689</v>
      </c>
      <c r="E28" s="130">
        <v>1.3624206809448687</v>
      </c>
      <c r="F28" s="139" t="s">
        <v>11</v>
      </c>
      <c r="G28" s="130">
        <v>3.3099618704071627</v>
      </c>
      <c r="H28" s="280" t="s">
        <v>11</v>
      </c>
      <c r="I28" s="117" t="s">
        <v>14</v>
      </c>
    </row>
    <row r="29" spans="1:9" ht="18" x14ac:dyDescent="0.25">
      <c r="A29" s="78" t="s">
        <v>15</v>
      </c>
      <c r="B29" s="130">
        <v>1.6105865511787776</v>
      </c>
      <c r="C29" s="130">
        <v>0.79874513336000896</v>
      </c>
      <c r="D29" s="130">
        <v>0.68018286721335419</v>
      </c>
      <c r="E29" s="130">
        <v>0.2379227292091223</v>
      </c>
      <c r="F29" s="139" t="s">
        <v>11</v>
      </c>
      <c r="G29" s="281" t="s">
        <v>170</v>
      </c>
      <c r="H29" s="282" t="s">
        <v>11</v>
      </c>
      <c r="I29" s="118" t="s">
        <v>16</v>
      </c>
    </row>
    <row r="30" spans="1:9" ht="18.75" thickBot="1" x14ac:dyDescent="0.3">
      <c r="A30" s="77" t="s">
        <v>9</v>
      </c>
      <c r="B30" s="130">
        <v>4.9430849448274277</v>
      </c>
      <c r="C30" s="130">
        <v>3.4155863321775617</v>
      </c>
      <c r="D30" s="130">
        <v>5.6982228943744655</v>
      </c>
      <c r="E30" s="130">
        <v>3.348449357395753</v>
      </c>
      <c r="F30" s="130">
        <v>4.9499589383533822</v>
      </c>
      <c r="G30" s="178" t="s">
        <v>11</v>
      </c>
      <c r="H30" s="282" t="s">
        <v>11</v>
      </c>
      <c r="I30" s="119" t="s">
        <v>10</v>
      </c>
    </row>
    <row r="31" spans="1:9" x14ac:dyDescent="0.25">
      <c r="A31" s="93">
        <v>2015</v>
      </c>
      <c r="B31" s="127">
        <v>6.3491717761345194</v>
      </c>
      <c r="C31" s="127">
        <v>5.6847952525026963</v>
      </c>
      <c r="D31" s="127">
        <v>7.6054166637692422</v>
      </c>
      <c r="E31" s="127">
        <v>5.1237021837887129</v>
      </c>
      <c r="F31" s="135" t="s">
        <v>11</v>
      </c>
      <c r="G31" s="105" t="s">
        <v>11</v>
      </c>
      <c r="H31" s="278" t="s">
        <v>11</v>
      </c>
      <c r="I31" s="94">
        <v>2015</v>
      </c>
    </row>
    <row r="32" spans="1:9" ht="18" x14ac:dyDescent="0.25">
      <c r="A32" s="88" t="s">
        <v>8</v>
      </c>
      <c r="B32" s="12">
        <v>1.4024566587649911</v>
      </c>
      <c r="C32" s="12">
        <v>2.4154906656975514</v>
      </c>
      <c r="D32" s="12">
        <v>1.7114119109633124</v>
      </c>
      <c r="E32" s="12">
        <v>1.5003238679888109</v>
      </c>
      <c r="F32" s="179" t="s">
        <v>11</v>
      </c>
      <c r="G32" s="12">
        <v>3.5683428308668454</v>
      </c>
      <c r="H32" s="280" t="s">
        <v>11</v>
      </c>
      <c r="I32" s="116" t="s">
        <v>69</v>
      </c>
    </row>
    <row r="33" spans="1:9" ht="18" x14ac:dyDescent="0.25">
      <c r="A33" s="78" t="s">
        <v>13</v>
      </c>
      <c r="B33" s="130">
        <v>0.23717127275059385</v>
      </c>
      <c r="C33" s="130">
        <v>1.6200571836400495</v>
      </c>
      <c r="D33" s="130">
        <v>1.025044304835814</v>
      </c>
      <c r="E33" s="130">
        <v>1.3320183058746817</v>
      </c>
      <c r="F33" s="178" t="s">
        <v>11</v>
      </c>
      <c r="G33" s="130">
        <v>3.5683428308668454</v>
      </c>
      <c r="H33" s="282" t="s">
        <v>11</v>
      </c>
      <c r="I33" s="117" t="s">
        <v>14</v>
      </c>
    </row>
    <row r="34" spans="1:9" ht="18" x14ac:dyDescent="0.25">
      <c r="A34" s="78" t="s">
        <v>15</v>
      </c>
      <c r="B34" s="130">
        <v>1.1652853860143972</v>
      </c>
      <c r="C34" s="130">
        <v>0.79543348205750186</v>
      </c>
      <c r="D34" s="130">
        <v>0.68636760612749848</v>
      </c>
      <c r="E34" s="130">
        <v>0.16830556211412942</v>
      </c>
      <c r="F34" s="178" t="s">
        <v>11</v>
      </c>
      <c r="G34" s="281" t="s">
        <v>170</v>
      </c>
      <c r="H34" s="282" t="s">
        <v>11</v>
      </c>
      <c r="I34" s="118" t="s">
        <v>16</v>
      </c>
    </row>
    <row r="35" spans="1:9" ht="18.75" thickBot="1" x14ac:dyDescent="0.3">
      <c r="A35" s="77" t="s">
        <v>9</v>
      </c>
      <c r="B35" s="130">
        <v>4.9467151173695285</v>
      </c>
      <c r="C35" s="130">
        <v>3.2693045868051449</v>
      </c>
      <c r="D35" s="130">
        <v>5.8940047528059303</v>
      </c>
      <c r="E35" s="130">
        <v>3.6233783157999011</v>
      </c>
      <c r="F35" s="178" t="s">
        <v>11</v>
      </c>
      <c r="G35" s="178" t="s">
        <v>11</v>
      </c>
      <c r="H35" s="282" t="s">
        <v>11</v>
      </c>
      <c r="I35" s="119" t="s">
        <v>10</v>
      </c>
    </row>
    <row r="36" spans="1:9" x14ac:dyDescent="0.25">
      <c r="A36" s="93">
        <v>2016</v>
      </c>
      <c r="B36" s="127">
        <v>7.5330272979323807</v>
      </c>
      <c r="C36" s="127">
        <v>5.5839396063568412</v>
      </c>
      <c r="D36" s="127">
        <v>7.9021429124205111</v>
      </c>
      <c r="E36" s="127">
        <v>5.4824921596963874</v>
      </c>
      <c r="F36" s="135" t="s">
        <v>11</v>
      </c>
      <c r="G36" s="105" t="s">
        <v>11</v>
      </c>
      <c r="H36" s="278" t="s">
        <v>11</v>
      </c>
      <c r="I36" s="94">
        <v>2016</v>
      </c>
    </row>
    <row r="37" spans="1:9" ht="18" x14ac:dyDescent="0.25">
      <c r="A37" s="88" t="s">
        <v>8</v>
      </c>
      <c r="B37" s="12">
        <v>1.2301057529151698</v>
      </c>
      <c r="C37" s="12">
        <v>2.2967902531807383</v>
      </c>
      <c r="D37" s="12">
        <v>1.8277578853124397</v>
      </c>
      <c r="E37" s="12">
        <v>1.4091364145996501</v>
      </c>
      <c r="F37" s="179" t="s">
        <v>11</v>
      </c>
      <c r="G37" s="12">
        <v>3.5378828118666688</v>
      </c>
      <c r="H37" s="280" t="s">
        <v>11</v>
      </c>
      <c r="I37" s="116" t="s">
        <v>69</v>
      </c>
    </row>
    <row r="38" spans="1:9" ht="18" x14ac:dyDescent="0.25">
      <c r="A38" s="78" t="s">
        <v>13</v>
      </c>
      <c r="B38" s="130">
        <v>0.21049938017799696</v>
      </c>
      <c r="C38" s="130">
        <v>1.5101220319078248</v>
      </c>
      <c r="D38" s="130">
        <v>1.1089236739632271</v>
      </c>
      <c r="E38" s="130">
        <v>1.1916491223141736</v>
      </c>
      <c r="F38" s="178" t="s">
        <v>11</v>
      </c>
      <c r="G38" s="130">
        <v>3.5378828118666688</v>
      </c>
      <c r="H38" s="282" t="s">
        <v>11</v>
      </c>
      <c r="I38" s="117" t="s">
        <v>14</v>
      </c>
    </row>
    <row r="39" spans="1:9" ht="18" x14ac:dyDescent="0.25">
      <c r="A39" s="78" t="s">
        <v>15</v>
      </c>
      <c r="B39" s="130">
        <v>1.0196063727371729</v>
      </c>
      <c r="C39" s="130">
        <v>0.78666822127291347</v>
      </c>
      <c r="D39" s="130">
        <v>0.71883421134921255</v>
      </c>
      <c r="E39" s="130">
        <v>0.21748729228547653</v>
      </c>
      <c r="F39" s="178" t="s">
        <v>11</v>
      </c>
      <c r="G39" s="281" t="s">
        <v>170</v>
      </c>
      <c r="H39" s="282" t="s">
        <v>11</v>
      </c>
      <c r="I39" s="118" t="s">
        <v>16</v>
      </c>
    </row>
    <row r="40" spans="1:9" ht="18.75" thickBot="1" x14ac:dyDescent="0.3">
      <c r="A40" s="87" t="s">
        <v>9</v>
      </c>
      <c r="B40" s="140">
        <v>6.3029215450172105</v>
      </c>
      <c r="C40" s="140">
        <v>3.2871493531761029</v>
      </c>
      <c r="D40" s="140">
        <v>6.0743850271080717</v>
      </c>
      <c r="E40" s="140">
        <v>4.0733557450967375</v>
      </c>
      <c r="F40" s="180" t="s">
        <v>11</v>
      </c>
      <c r="G40" s="180" t="s">
        <v>11</v>
      </c>
      <c r="H40" s="283" t="s">
        <v>11</v>
      </c>
      <c r="I40" s="120" t="s">
        <v>10</v>
      </c>
    </row>
    <row r="41" spans="1:9" ht="15.75" thickTop="1" x14ac:dyDescent="0.25"/>
  </sheetData>
  <printOptions horizontalCentered="1"/>
  <pageMargins left="0.45" right="0.45" top="0.5" bottom="0.5" header="0.3" footer="0.3"/>
  <pageSetup paperSize="9" scale="95" orientation="portrait" r:id="rId1"/>
  <rowBreaks count="1" manualBreakCount="1">
    <brk id="41"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zoomScale="115" zoomScaleNormal="115" zoomScaleSheetLayoutView="100" workbookViewId="0">
      <selection activeCell="A7" sqref="A7"/>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202</v>
      </c>
      <c r="B1" s="62"/>
      <c r="C1" s="62"/>
      <c r="D1" s="62"/>
      <c r="E1" s="62"/>
      <c r="F1" s="62"/>
      <c r="G1" s="62"/>
      <c r="H1" s="62"/>
      <c r="I1" s="62"/>
    </row>
    <row r="2" spans="1:9" x14ac:dyDescent="0.25">
      <c r="A2" s="242" t="s">
        <v>203</v>
      </c>
      <c r="B2" s="61"/>
      <c r="C2" s="61"/>
      <c r="D2" s="61"/>
      <c r="E2" s="61"/>
      <c r="F2" s="61"/>
      <c r="G2" s="61"/>
      <c r="H2" s="61"/>
      <c r="I2" s="61"/>
    </row>
    <row r="3" spans="1:9" ht="16.5" x14ac:dyDescent="0.35">
      <c r="A3" s="248" t="s">
        <v>57</v>
      </c>
      <c r="B3" s="59"/>
      <c r="C3" s="59"/>
      <c r="D3" s="59"/>
      <c r="E3" s="59"/>
      <c r="F3" s="59"/>
      <c r="G3" s="59"/>
      <c r="H3" s="59"/>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182</v>
      </c>
      <c r="B5" s="89" t="s">
        <v>1</v>
      </c>
      <c r="C5" s="90" t="s">
        <v>2</v>
      </c>
      <c r="D5" s="90" t="s">
        <v>3</v>
      </c>
      <c r="E5" s="90" t="s">
        <v>4</v>
      </c>
      <c r="F5" s="90" t="s">
        <v>5</v>
      </c>
      <c r="G5" s="91" t="s">
        <v>6</v>
      </c>
      <c r="H5" s="92" t="s">
        <v>168</v>
      </c>
      <c r="I5" s="189" t="s">
        <v>181</v>
      </c>
    </row>
    <row r="6" spans="1:9" ht="15" customHeight="1" x14ac:dyDescent="0.25">
      <c r="A6" s="93">
        <v>2010</v>
      </c>
      <c r="B6" s="79">
        <f>SUM(B10,B7)</f>
        <v>11133</v>
      </c>
      <c r="C6" s="79">
        <f>SUM(C10,C7)</f>
        <v>1775</v>
      </c>
      <c r="D6" s="79">
        <f>SUM(D10,D7)</f>
        <v>68705</v>
      </c>
      <c r="E6" s="79">
        <f>SUM(E10,E7)</f>
        <v>1533</v>
      </c>
      <c r="F6" s="79">
        <f>SUM(F10,F7)</f>
        <v>4613</v>
      </c>
      <c r="G6" s="105" t="s">
        <v>11</v>
      </c>
      <c r="H6" s="107" t="s">
        <v>11</v>
      </c>
      <c r="I6" s="94">
        <v>2010</v>
      </c>
    </row>
    <row r="7" spans="1:9" ht="18.75" customHeight="1" x14ac:dyDescent="0.25">
      <c r="A7" s="88" t="s">
        <v>8</v>
      </c>
      <c r="B7" s="10">
        <f t="shared" ref="B7:E7" si="0">SUM(B8:B9)</f>
        <v>5999</v>
      </c>
      <c r="C7" s="10">
        <f t="shared" si="0"/>
        <v>1317</v>
      </c>
      <c r="D7" s="10">
        <f t="shared" si="0"/>
        <v>58871</v>
      </c>
      <c r="E7" s="10">
        <f t="shared" si="0"/>
        <v>1084</v>
      </c>
      <c r="F7" s="10">
        <v>2822</v>
      </c>
      <c r="G7" s="13" t="s">
        <v>11</v>
      </c>
      <c r="H7" s="108" t="s">
        <v>11</v>
      </c>
      <c r="I7" s="116" t="s">
        <v>69</v>
      </c>
    </row>
    <row r="8" spans="1:9" ht="18" x14ac:dyDescent="0.25">
      <c r="A8" s="78" t="s">
        <v>13</v>
      </c>
      <c r="B8" s="97">
        <v>1751</v>
      </c>
      <c r="C8" s="97">
        <v>952</v>
      </c>
      <c r="D8" s="97">
        <v>40110</v>
      </c>
      <c r="E8" s="97">
        <v>1049</v>
      </c>
      <c r="F8" s="284" t="s">
        <v>11</v>
      </c>
      <c r="G8" s="104" t="s">
        <v>11</v>
      </c>
      <c r="H8" s="109" t="s">
        <v>11</v>
      </c>
      <c r="I8" s="117" t="s">
        <v>14</v>
      </c>
    </row>
    <row r="9" spans="1:9" ht="18" x14ac:dyDescent="0.25">
      <c r="A9" s="78" t="s">
        <v>15</v>
      </c>
      <c r="B9" s="97">
        <v>4248</v>
      </c>
      <c r="C9" s="97">
        <v>365</v>
      </c>
      <c r="D9" s="97">
        <v>18761</v>
      </c>
      <c r="E9" s="97">
        <v>35</v>
      </c>
      <c r="F9" s="284" t="s">
        <v>11</v>
      </c>
      <c r="G9" s="104" t="s">
        <v>11</v>
      </c>
      <c r="H9" s="109" t="s">
        <v>11</v>
      </c>
      <c r="I9" s="118" t="s">
        <v>16</v>
      </c>
    </row>
    <row r="10" spans="1:9" ht="18.75" thickBot="1" x14ac:dyDescent="0.3">
      <c r="A10" s="77" t="s">
        <v>9</v>
      </c>
      <c r="B10" s="97">
        <v>5134</v>
      </c>
      <c r="C10" s="97">
        <v>458</v>
      </c>
      <c r="D10" s="97">
        <v>9834</v>
      </c>
      <c r="E10" s="97">
        <v>449</v>
      </c>
      <c r="F10" s="100">
        <v>1791</v>
      </c>
      <c r="G10" s="104" t="s">
        <v>11</v>
      </c>
      <c r="H10" s="109" t="s">
        <v>11</v>
      </c>
      <c r="I10" s="119" t="s">
        <v>10</v>
      </c>
    </row>
    <row r="11" spans="1:9" x14ac:dyDescent="0.25">
      <c r="A11" s="93">
        <v>2011</v>
      </c>
      <c r="B11" s="79">
        <f t="shared" ref="B11:F11" si="1">SUM(B15,B12)</f>
        <v>11519</v>
      </c>
      <c r="C11" s="79">
        <f t="shared" si="1"/>
        <v>1773</v>
      </c>
      <c r="D11" s="79">
        <f t="shared" si="1"/>
        <v>74108</v>
      </c>
      <c r="E11" s="79">
        <f t="shared" si="1"/>
        <v>1692</v>
      </c>
      <c r="F11" s="79">
        <f t="shared" si="1"/>
        <v>4181</v>
      </c>
      <c r="G11" s="105" t="s">
        <v>11</v>
      </c>
      <c r="H11" s="107" t="s">
        <v>11</v>
      </c>
      <c r="I11" s="94">
        <v>2011</v>
      </c>
    </row>
    <row r="12" spans="1:9" ht="18" x14ac:dyDescent="0.25">
      <c r="A12" s="88" t="s">
        <v>8</v>
      </c>
      <c r="B12" s="10">
        <f t="shared" ref="B12:E12" si="2">SUM(B13:B14)</f>
        <v>5411</v>
      </c>
      <c r="C12" s="10">
        <f t="shared" si="2"/>
        <v>1250</v>
      </c>
      <c r="D12" s="10">
        <f t="shared" si="2"/>
        <v>63934</v>
      </c>
      <c r="E12" s="10">
        <f t="shared" si="2"/>
        <v>1199</v>
      </c>
      <c r="F12" s="10">
        <v>2677</v>
      </c>
      <c r="G12" s="13" t="s">
        <v>11</v>
      </c>
      <c r="H12" s="108" t="s">
        <v>11</v>
      </c>
      <c r="I12" s="116" t="s">
        <v>69</v>
      </c>
    </row>
    <row r="13" spans="1:9" ht="18" x14ac:dyDescent="0.25">
      <c r="A13" s="78" t="s">
        <v>13</v>
      </c>
      <c r="B13" s="97">
        <v>1802</v>
      </c>
      <c r="C13" s="97">
        <v>954</v>
      </c>
      <c r="D13" s="97">
        <v>43422</v>
      </c>
      <c r="E13" s="97">
        <v>1160</v>
      </c>
      <c r="F13" s="284" t="s">
        <v>11</v>
      </c>
      <c r="G13" s="104" t="s">
        <v>11</v>
      </c>
      <c r="H13" s="109" t="s">
        <v>11</v>
      </c>
      <c r="I13" s="117" t="s">
        <v>14</v>
      </c>
    </row>
    <row r="14" spans="1:9" ht="18" x14ac:dyDescent="0.25">
      <c r="A14" s="78" t="s">
        <v>15</v>
      </c>
      <c r="B14" s="97">
        <v>3609</v>
      </c>
      <c r="C14" s="97">
        <v>296</v>
      </c>
      <c r="D14" s="97">
        <v>20512</v>
      </c>
      <c r="E14" s="97">
        <v>39</v>
      </c>
      <c r="F14" s="284" t="s">
        <v>11</v>
      </c>
      <c r="G14" s="104" t="s">
        <v>11</v>
      </c>
      <c r="H14" s="109" t="s">
        <v>11</v>
      </c>
      <c r="I14" s="118" t="s">
        <v>16</v>
      </c>
    </row>
    <row r="15" spans="1:9" ht="18.75" thickBot="1" x14ac:dyDescent="0.3">
      <c r="A15" s="77" t="s">
        <v>9</v>
      </c>
      <c r="B15" s="97">
        <v>6108</v>
      </c>
      <c r="C15" s="97">
        <v>523</v>
      </c>
      <c r="D15" s="97">
        <v>10174</v>
      </c>
      <c r="E15" s="97">
        <v>493</v>
      </c>
      <c r="F15" s="100">
        <v>1504</v>
      </c>
      <c r="G15" s="104" t="s">
        <v>11</v>
      </c>
      <c r="H15" s="109" t="s">
        <v>11</v>
      </c>
      <c r="I15" s="119" t="s">
        <v>10</v>
      </c>
    </row>
    <row r="16" spans="1:9" x14ac:dyDescent="0.25">
      <c r="A16" s="93">
        <v>2012</v>
      </c>
      <c r="B16" s="79">
        <f t="shared" ref="B16:F16" si="3">SUM(B20,B17)</f>
        <v>11108</v>
      </c>
      <c r="C16" s="79">
        <f t="shared" si="3"/>
        <v>2273</v>
      </c>
      <c r="D16" s="79">
        <f t="shared" si="3"/>
        <v>76769</v>
      </c>
      <c r="E16" s="79">
        <f t="shared" si="3"/>
        <v>1896</v>
      </c>
      <c r="F16" s="79">
        <f t="shared" si="3"/>
        <v>4241</v>
      </c>
      <c r="G16" s="105" t="s">
        <v>11</v>
      </c>
      <c r="H16" s="107" t="s">
        <v>11</v>
      </c>
      <c r="I16" s="94">
        <v>2012</v>
      </c>
    </row>
    <row r="17" spans="1:9" ht="18" x14ac:dyDescent="0.25">
      <c r="A17" s="88" t="s">
        <v>8</v>
      </c>
      <c r="B17" s="10">
        <f t="shared" ref="B17:E17" si="4">SUM(B18:B19)</f>
        <v>5554</v>
      </c>
      <c r="C17" s="10">
        <f t="shared" si="4"/>
        <v>1732</v>
      </c>
      <c r="D17" s="10">
        <f t="shared" si="4"/>
        <v>66595</v>
      </c>
      <c r="E17" s="10">
        <f t="shared" si="4"/>
        <v>1347</v>
      </c>
      <c r="F17" s="10">
        <v>2609</v>
      </c>
      <c r="G17" s="13" t="s">
        <v>11</v>
      </c>
      <c r="H17" s="108" t="s">
        <v>11</v>
      </c>
      <c r="I17" s="116" t="s">
        <v>69</v>
      </c>
    </row>
    <row r="18" spans="1:9" ht="18" x14ac:dyDescent="0.25">
      <c r="A18" s="78" t="s">
        <v>13</v>
      </c>
      <c r="B18" s="97">
        <v>1848</v>
      </c>
      <c r="C18" s="97">
        <v>956</v>
      </c>
      <c r="D18" s="97">
        <v>45698</v>
      </c>
      <c r="E18" s="97">
        <v>1306</v>
      </c>
      <c r="F18" s="284" t="s">
        <v>11</v>
      </c>
      <c r="G18" s="104" t="s">
        <v>11</v>
      </c>
      <c r="H18" s="109" t="s">
        <v>11</v>
      </c>
      <c r="I18" s="117" t="s">
        <v>14</v>
      </c>
    </row>
    <row r="19" spans="1:9" ht="18" x14ac:dyDescent="0.25">
      <c r="A19" s="78" t="s">
        <v>15</v>
      </c>
      <c r="B19" s="97">
        <v>3706</v>
      </c>
      <c r="C19" s="97">
        <v>776</v>
      </c>
      <c r="D19" s="97">
        <v>20897</v>
      </c>
      <c r="E19" s="97">
        <v>41</v>
      </c>
      <c r="F19" s="284" t="s">
        <v>11</v>
      </c>
      <c r="G19" s="104" t="s">
        <v>11</v>
      </c>
      <c r="H19" s="109" t="s">
        <v>11</v>
      </c>
      <c r="I19" s="118" t="s">
        <v>16</v>
      </c>
    </row>
    <row r="20" spans="1:9" ht="18.75" thickBot="1" x14ac:dyDescent="0.3">
      <c r="A20" s="77" t="s">
        <v>9</v>
      </c>
      <c r="B20" s="97">
        <v>5554</v>
      </c>
      <c r="C20" s="97">
        <v>541</v>
      </c>
      <c r="D20" s="97">
        <v>10174</v>
      </c>
      <c r="E20" s="97">
        <v>549</v>
      </c>
      <c r="F20" s="100">
        <v>1632</v>
      </c>
      <c r="G20" s="104" t="s">
        <v>11</v>
      </c>
      <c r="H20" s="109" t="s">
        <v>11</v>
      </c>
      <c r="I20" s="119" t="s">
        <v>10</v>
      </c>
    </row>
    <row r="21" spans="1:9" x14ac:dyDescent="0.25">
      <c r="A21" s="93">
        <v>2013</v>
      </c>
      <c r="B21" s="79">
        <f t="shared" ref="B21:F21" si="5">SUM(B25,B22)</f>
        <v>15086</v>
      </c>
      <c r="C21" s="79">
        <f t="shared" si="5"/>
        <v>2313</v>
      </c>
      <c r="D21" s="79">
        <f t="shared" si="5"/>
        <v>92312</v>
      </c>
      <c r="E21" s="79">
        <f t="shared" si="5"/>
        <v>1822</v>
      </c>
      <c r="F21" s="79">
        <f t="shared" si="5"/>
        <v>8663</v>
      </c>
      <c r="G21" s="105" t="s">
        <v>11</v>
      </c>
      <c r="H21" s="107" t="s">
        <v>11</v>
      </c>
      <c r="I21" s="94">
        <v>2013</v>
      </c>
    </row>
    <row r="22" spans="1:9" ht="18" x14ac:dyDescent="0.25">
      <c r="A22" s="88" t="s">
        <v>8</v>
      </c>
      <c r="B22" s="10">
        <f t="shared" ref="B22:E22" si="6">SUM(B23:B24)</f>
        <v>7729</v>
      </c>
      <c r="C22" s="10">
        <f t="shared" si="6"/>
        <v>1753</v>
      </c>
      <c r="D22" s="10">
        <f t="shared" si="6"/>
        <v>73915</v>
      </c>
      <c r="E22" s="10">
        <f t="shared" si="6"/>
        <v>1401</v>
      </c>
      <c r="F22" s="10">
        <v>6687</v>
      </c>
      <c r="G22" s="13" t="s">
        <v>11</v>
      </c>
      <c r="H22" s="108" t="s">
        <v>11</v>
      </c>
      <c r="I22" s="116" t="s">
        <v>69</v>
      </c>
    </row>
    <row r="23" spans="1:9" ht="18" x14ac:dyDescent="0.25">
      <c r="A23" s="78" t="s">
        <v>13</v>
      </c>
      <c r="B23" s="97">
        <v>2416</v>
      </c>
      <c r="C23" s="97">
        <v>971</v>
      </c>
      <c r="D23" s="97">
        <v>50743</v>
      </c>
      <c r="E23" s="97">
        <v>1352</v>
      </c>
      <c r="F23" s="284" t="s">
        <v>11</v>
      </c>
      <c r="G23" s="104" t="s">
        <v>11</v>
      </c>
      <c r="H23" s="109" t="s">
        <v>11</v>
      </c>
      <c r="I23" s="117" t="s">
        <v>14</v>
      </c>
    </row>
    <row r="24" spans="1:9" ht="18" x14ac:dyDescent="0.25">
      <c r="A24" s="78" t="s">
        <v>15</v>
      </c>
      <c r="B24" s="97">
        <v>5313</v>
      </c>
      <c r="C24" s="97">
        <v>782</v>
      </c>
      <c r="D24" s="97">
        <v>23172</v>
      </c>
      <c r="E24" s="97">
        <v>49</v>
      </c>
      <c r="F24" s="284" t="s">
        <v>11</v>
      </c>
      <c r="G24" s="104" t="s">
        <v>11</v>
      </c>
      <c r="H24" s="109" t="s">
        <v>11</v>
      </c>
      <c r="I24" s="118" t="s">
        <v>16</v>
      </c>
    </row>
    <row r="25" spans="1:9" ht="18.75" thickBot="1" x14ac:dyDescent="0.3">
      <c r="A25" s="77" t="s">
        <v>9</v>
      </c>
      <c r="B25" s="97">
        <v>7357</v>
      </c>
      <c r="C25" s="97">
        <v>560</v>
      </c>
      <c r="D25" s="97">
        <v>18397</v>
      </c>
      <c r="E25" s="97">
        <v>421</v>
      </c>
      <c r="F25" s="100">
        <v>1976</v>
      </c>
      <c r="G25" s="104" t="s">
        <v>11</v>
      </c>
      <c r="H25" s="109" t="s">
        <v>11</v>
      </c>
      <c r="I25" s="119" t="s">
        <v>10</v>
      </c>
    </row>
    <row r="26" spans="1:9" x14ac:dyDescent="0.25">
      <c r="A26" s="93">
        <v>2014</v>
      </c>
      <c r="B26" s="79">
        <f>SUM(B30,B27)</f>
        <v>15762</v>
      </c>
      <c r="C26" s="79">
        <f>SUM(C30,C27)</f>
        <v>2352</v>
      </c>
      <c r="D26" s="79">
        <f t="shared" ref="D26:F26" si="7">SUM(D30,D27)</f>
        <v>94960</v>
      </c>
      <c r="E26" s="79">
        <f t="shared" si="7"/>
        <v>1918</v>
      </c>
      <c r="F26" s="79">
        <f t="shared" si="7"/>
        <v>7883</v>
      </c>
      <c r="G26" s="105" t="s">
        <v>11</v>
      </c>
      <c r="H26" s="107" t="s">
        <v>11</v>
      </c>
      <c r="I26" s="94">
        <v>2014</v>
      </c>
    </row>
    <row r="27" spans="1:9" ht="18" x14ac:dyDescent="0.25">
      <c r="A27" s="88" t="s">
        <v>8</v>
      </c>
      <c r="B27" s="10">
        <f t="shared" ref="B27:E27" si="8">SUM(B28:B29)</f>
        <v>8274</v>
      </c>
      <c r="C27" s="10">
        <f t="shared" si="8"/>
        <v>1773</v>
      </c>
      <c r="D27" s="10">
        <f t="shared" si="8"/>
        <v>76484</v>
      </c>
      <c r="E27" s="10">
        <f t="shared" si="8"/>
        <v>1474</v>
      </c>
      <c r="F27" s="10">
        <v>5817</v>
      </c>
      <c r="G27" s="13" t="s">
        <v>11</v>
      </c>
      <c r="H27" s="108" t="s">
        <v>11</v>
      </c>
      <c r="I27" s="116" t="s">
        <v>69</v>
      </c>
    </row>
    <row r="28" spans="1:9" ht="18" x14ac:dyDescent="0.25">
      <c r="A28" s="78" t="s">
        <v>13</v>
      </c>
      <c r="B28" s="97">
        <v>2399</v>
      </c>
      <c r="C28" s="97">
        <v>991</v>
      </c>
      <c r="D28" s="97">
        <v>53077</v>
      </c>
      <c r="E28" s="97">
        <v>1424</v>
      </c>
      <c r="F28" s="284" t="s">
        <v>11</v>
      </c>
      <c r="G28" s="104" t="s">
        <v>11</v>
      </c>
      <c r="H28" s="109" t="s">
        <v>11</v>
      </c>
      <c r="I28" s="117" t="s">
        <v>14</v>
      </c>
    </row>
    <row r="29" spans="1:9" ht="18" x14ac:dyDescent="0.25">
      <c r="A29" s="78" t="s">
        <v>15</v>
      </c>
      <c r="B29" s="97">
        <v>5875</v>
      </c>
      <c r="C29" s="97">
        <v>782</v>
      </c>
      <c r="D29" s="97">
        <v>23407</v>
      </c>
      <c r="E29" s="97">
        <v>50</v>
      </c>
      <c r="F29" s="284" t="s">
        <v>11</v>
      </c>
      <c r="G29" s="104" t="s">
        <v>11</v>
      </c>
      <c r="H29" s="109" t="s">
        <v>11</v>
      </c>
      <c r="I29" s="118" t="s">
        <v>16</v>
      </c>
    </row>
    <row r="30" spans="1:9" ht="18.75" thickBot="1" x14ac:dyDescent="0.3">
      <c r="A30" s="77" t="s">
        <v>9</v>
      </c>
      <c r="B30" s="97">
        <v>7488</v>
      </c>
      <c r="C30" s="97">
        <v>579</v>
      </c>
      <c r="D30" s="97">
        <v>18476</v>
      </c>
      <c r="E30" s="97">
        <v>444</v>
      </c>
      <c r="F30" s="97">
        <v>2066</v>
      </c>
      <c r="G30" s="104" t="s">
        <v>11</v>
      </c>
      <c r="H30" s="109" t="s">
        <v>11</v>
      </c>
      <c r="I30" s="119" t="s">
        <v>10</v>
      </c>
    </row>
    <row r="31" spans="1:9" x14ac:dyDescent="0.25">
      <c r="A31" s="93">
        <v>2015</v>
      </c>
      <c r="B31" s="79">
        <f t="shared" ref="B31:E31" si="9">SUM(B35,B32)</f>
        <v>17818</v>
      </c>
      <c r="C31" s="79">
        <f t="shared" si="9"/>
        <v>2338</v>
      </c>
      <c r="D31" s="79">
        <f t="shared" si="9"/>
        <v>101773</v>
      </c>
      <c r="E31" s="79">
        <f t="shared" si="9"/>
        <v>1970</v>
      </c>
      <c r="F31" s="105" t="s">
        <v>11</v>
      </c>
      <c r="G31" s="105" t="s">
        <v>11</v>
      </c>
      <c r="H31" s="107" t="s">
        <v>11</v>
      </c>
      <c r="I31" s="94">
        <v>2015</v>
      </c>
    </row>
    <row r="32" spans="1:9" ht="18" x14ac:dyDescent="0.25">
      <c r="A32" s="88" t="s">
        <v>8</v>
      </c>
      <c r="B32" s="10">
        <f t="shared" ref="B32:E32" si="10">SUM(B33:B34)</f>
        <v>7059</v>
      </c>
      <c r="C32" s="10">
        <f t="shared" si="10"/>
        <v>1768</v>
      </c>
      <c r="D32" s="10">
        <f t="shared" si="10"/>
        <v>82727</v>
      </c>
      <c r="E32" s="10">
        <f t="shared" si="10"/>
        <v>1492</v>
      </c>
      <c r="F32" s="284" t="s">
        <v>11</v>
      </c>
      <c r="G32" s="13" t="s">
        <v>11</v>
      </c>
      <c r="H32" s="108" t="s">
        <v>11</v>
      </c>
      <c r="I32" s="116" t="s">
        <v>69</v>
      </c>
    </row>
    <row r="33" spans="1:9" ht="18" x14ac:dyDescent="0.25">
      <c r="A33" s="78" t="s">
        <v>13</v>
      </c>
      <c r="B33" s="97">
        <v>2415</v>
      </c>
      <c r="C33" s="97">
        <v>931</v>
      </c>
      <c r="D33" s="97">
        <v>55080</v>
      </c>
      <c r="E33" s="97">
        <v>1434</v>
      </c>
      <c r="F33" s="284" t="s">
        <v>11</v>
      </c>
      <c r="G33" s="104" t="s">
        <v>11</v>
      </c>
      <c r="H33" s="109" t="s">
        <v>11</v>
      </c>
      <c r="I33" s="117" t="s">
        <v>14</v>
      </c>
    </row>
    <row r="34" spans="1:9" ht="18" x14ac:dyDescent="0.25">
      <c r="A34" s="78" t="s">
        <v>15</v>
      </c>
      <c r="B34" s="97">
        <v>4644</v>
      </c>
      <c r="C34" s="97">
        <v>837</v>
      </c>
      <c r="D34" s="97">
        <v>27647</v>
      </c>
      <c r="E34" s="97">
        <v>58</v>
      </c>
      <c r="F34" s="284" t="s">
        <v>11</v>
      </c>
      <c r="G34" s="104" t="s">
        <v>11</v>
      </c>
      <c r="H34" s="109" t="s">
        <v>11</v>
      </c>
      <c r="I34" s="118" t="s">
        <v>16</v>
      </c>
    </row>
    <row r="35" spans="1:9" ht="18.75" thickBot="1" x14ac:dyDescent="0.3">
      <c r="A35" s="77" t="s">
        <v>9</v>
      </c>
      <c r="B35" s="97">
        <v>10759</v>
      </c>
      <c r="C35" s="97">
        <v>570</v>
      </c>
      <c r="D35" s="97">
        <v>19046</v>
      </c>
      <c r="E35" s="97">
        <v>478</v>
      </c>
      <c r="F35" s="284" t="s">
        <v>11</v>
      </c>
      <c r="G35" s="104" t="s">
        <v>11</v>
      </c>
      <c r="H35" s="109" t="s">
        <v>11</v>
      </c>
      <c r="I35" s="119" t="s">
        <v>10</v>
      </c>
    </row>
    <row r="36" spans="1:9" x14ac:dyDescent="0.25">
      <c r="A36" s="93">
        <v>2016</v>
      </c>
      <c r="B36" s="79">
        <f>SUM(B40,B37)</f>
        <v>21453</v>
      </c>
      <c r="C36" s="79">
        <f>SUM(C40,C37)</f>
        <v>2312</v>
      </c>
      <c r="D36" s="79">
        <f>SUM(D40,D37)</f>
        <v>107323</v>
      </c>
      <c r="E36" s="79">
        <f>SUM(E40,E37)</f>
        <v>4967</v>
      </c>
      <c r="F36" s="105" t="s">
        <v>11</v>
      </c>
      <c r="G36" s="105" t="s">
        <v>11</v>
      </c>
      <c r="H36" s="107" t="s">
        <v>11</v>
      </c>
      <c r="I36" s="94">
        <v>2016</v>
      </c>
    </row>
    <row r="37" spans="1:9" ht="18" x14ac:dyDescent="0.25">
      <c r="A37" s="88" t="s">
        <v>8</v>
      </c>
      <c r="B37" s="10">
        <f>SUM(B38:B39)</f>
        <v>7218</v>
      </c>
      <c r="C37" s="10">
        <f>SUM(C38:C39)</f>
        <v>1719</v>
      </c>
      <c r="D37" s="10">
        <f>SUM(D38:D39)</f>
        <v>87345</v>
      </c>
      <c r="E37" s="10">
        <f>SUM(E38:E39)</f>
        <v>3587</v>
      </c>
      <c r="F37" s="13" t="s">
        <v>11</v>
      </c>
      <c r="G37" s="13" t="s">
        <v>11</v>
      </c>
      <c r="H37" s="108" t="s">
        <v>11</v>
      </c>
      <c r="I37" s="116" t="s">
        <v>69</v>
      </c>
    </row>
    <row r="38" spans="1:9" ht="18" x14ac:dyDescent="0.25">
      <c r="A38" s="78" t="s">
        <v>13</v>
      </c>
      <c r="B38" s="97">
        <v>2432</v>
      </c>
      <c r="C38" s="97">
        <v>919</v>
      </c>
      <c r="D38" s="97">
        <v>57474</v>
      </c>
      <c r="E38" s="97">
        <v>3342</v>
      </c>
      <c r="F38" s="104" t="s">
        <v>11</v>
      </c>
      <c r="G38" s="104" t="s">
        <v>11</v>
      </c>
      <c r="H38" s="109" t="s">
        <v>11</v>
      </c>
      <c r="I38" s="117" t="s">
        <v>14</v>
      </c>
    </row>
    <row r="39" spans="1:9" ht="18" x14ac:dyDescent="0.25">
      <c r="A39" s="78" t="s">
        <v>15</v>
      </c>
      <c r="B39" s="97">
        <v>4786</v>
      </c>
      <c r="C39" s="97">
        <v>800</v>
      </c>
      <c r="D39" s="97">
        <v>29871</v>
      </c>
      <c r="E39" s="97">
        <v>245</v>
      </c>
      <c r="F39" s="104" t="s">
        <v>11</v>
      </c>
      <c r="G39" s="104" t="s">
        <v>11</v>
      </c>
      <c r="H39" s="109" t="s">
        <v>11</v>
      </c>
      <c r="I39" s="118" t="s">
        <v>16</v>
      </c>
    </row>
    <row r="40" spans="1:9" ht="18.75" thickBot="1" x14ac:dyDescent="0.3">
      <c r="A40" s="87" t="s">
        <v>9</v>
      </c>
      <c r="B40" s="101">
        <v>14235</v>
      </c>
      <c r="C40" s="101">
        <v>593</v>
      </c>
      <c r="D40" s="101">
        <v>19978</v>
      </c>
      <c r="E40" s="101">
        <v>1380</v>
      </c>
      <c r="F40" s="115" t="s">
        <v>11</v>
      </c>
      <c r="G40" s="115" t="s">
        <v>11</v>
      </c>
      <c r="H40" s="110" t="s">
        <v>11</v>
      </c>
      <c r="I40" s="120" t="s">
        <v>10</v>
      </c>
    </row>
    <row r="41" spans="1:9" ht="15.75" thickTop="1" x14ac:dyDescent="0.25"/>
  </sheetData>
  <printOptions horizontalCentered="1"/>
  <pageMargins left="0.45" right="0.45" top="0.5" bottom="0.5" header="0.3" footer="0.3"/>
  <pageSetup paperSize="9" scale="95" orientation="portrait" r:id="rId1"/>
  <rowBreaks count="1" manualBreakCount="1">
    <brk id="41" max="8" man="1"/>
  </rowBreaks>
  <ignoredErrors>
    <ignoredError sqref="B7:F12 B15:F17 B13:E14 B20:F22 B18:E19 B25:F27 B23:E24 B30:F31 B28:E29 B36:F40 B32:E35"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rightToLeft="1" topLeftCell="A34" zoomScale="115" zoomScaleNormal="115" zoomScaleSheetLayoutView="100" workbookViewId="0">
      <selection activeCell="T6" sqref="T6"/>
    </sheetView>
  </sheetViews>
  <sheetFormatPr defaultRowHeight="15" x14ac:dyDescent="0.25"/>
  <cols>
    <col min="1" max="1" width="17.7109375" customWidth="1"/>
    <col min="2" max="7" width="8.7109375" customWidth="1"/>
    <col min="8" max="8" width="9.7109375" customWidth="1"/>
    <col min="9" max="9" width="18.7109375" customWidth="1"/>
  </cols>
  <sheetData>
    <row r="1" spans="1:9" ht="18.75" x14ac:dyDescent="0.45">
      <c r="A1" s="241" t="s">
        <v>200</v>
      </c>
      <c r="B1" s="62"/>
      <c r="C1" s="62"/>
      <c r="D1" s="62"/>
      <c r="E1" s="62"/>
      <c r="F1" s="62"/>
      <c r="G1" s="62"/>
      <c r="H1" s="62"/>
      <c r="I1" s="62"/>
    </row>
    <row r="2" spans="1:9" x14ac:dyDescent="0.25">
      <c r="A2" s="242" t="s">
        <v>201</v>
      </c>
      <c r="B2" s="61"/>
      <c r="C2" s="61"/>
      <c r="D2" s="61"/>
      <c r="E2" s="61"/>
      <c r="F2" s="61"/>
      <c r="G2" s="61"/>
      <c r="H2" s="61"/>
      <c r="I2" s="61"/>
    </row>
    <row r="3" spans="1:9" ht="16.5" x14ac:dyDescent="0.35">
      <c r="A3" s="6" t="s">
        <v>57</v>
      </c>
      <c r="B3" s="6"/>
      <c r="C3" s="6"/>
      <c r="D3" s="6"/>
      <c r="E3" s="6"/>
      <c r="F3" s="6"/>
      <c r="G3" s="6"/>
      <c r="H3" s="6"/>
      <c r="I3" s="285" t="s">
        <v>58</v>
      </c>
    </row>
    <row r="4" spans="1:9" ht="36" x14ac:dyDescent="0.45">
      <c r="A4" s="76"/>
      <c r="B4" s="83" t="s">
        <v>183</v>
      </c>
      <c r="C4" s="84" t="s">
        <v>55</v>
      </c>
      <c r="D4" s="84" t="s">
        <v>56</v>
      </c>
      <c r="E4" s="84" t="s">
        <v>184</v>
      </c>
      <c r="F4" s="84" t="s">
        <v>185</v>
      </c>
      <c r="G4" s="85" t="s">
        <v>186</v>
      </c>
      <c r="H4" s="294" t="s">
        <v>54</v>
      </c>
      <c r="I4" s="76"/>
    </row>
    <row r="5" spans="1:9" ht="19.5" thickBot="1" x14ac:dyDescent="0.5">
      <c r="A5" s="81" t="s">
        <v>182</v>
      </c>
      <c r="B5" s="89" t="s">
        <v>1</v>
      </c>
      <c r="C5" s="90" t="s">
        <v>2</v>
      </c>
      <c r="D5" s="90" t="s">
        <v>3</v>
      </c>
      <c r="E5" s="90" t="s">
        <v>4</v>
      </c>
      <c r="F5" s="90" t="s">
        <v>5</v>
      </c>
      <c r="G5" s="91" t="s">
        <v>6</v>
      </c>
      <c r="H5" s="295" t="s">
        <v>168</v>
      </c>
      <c r="I5" s="189" t="s">
        <v>181</v>
      </c>
    </row>
    <row r="6" spans="1:9" ht="15" customHeight="1" x14ac:dyDescent="0.25">
      <c r="A6" s="93">
        <v>2010</v>
      </c>
      <c r="B6" s="127">
        <v>13.471570303736538</v>
      </c>
      <c r="C6" s="127">
        <v>14.448008738806863</v>
      </c>
      <c r="D6" s="127">
        <v>25.053802498437168</v>
      </c>
      <c r="E6" s="127">
        <v>5.5273539118197759</v>
      </c>
      <c r="F6" s="127">
        <v>26.896422245259455</v>
      </c>
      <c r="G6" s="292" t="s">
        <v>11</v>
      </c>
      <c r="H6" s="293" t="s">
        <v>11</v>
      </c>
      <c r="I6" s="94">
        <v>2010</v>
      </c>
    </row>
    <row r="7" spans="1:9" ht="18.75" customHeight="1" x14ac:dyDescent="0.25">
      <c r="A7" s="88" t="s">
        <v>8</v>
      </c>
      <c r="B7" s="12">
        <v>7.2591350266878187</v>
      </c>
      <c r="C7" s="12">
        <v>10.720015498033035</v>
      </c>
      <c r="D7" s="12">
        <v>21.467759360825188</v>
      </c>
      <c r="E7" s="12">
        <v>3.9084485586514264</v>
      </c>
      <c r="F7" s="12">
        <v>16.453870274468283</v>
      </c>
      <c r="G7" s="286" t="s">
        <v>11</v>
      </c>
      <c r="H7" s="287" t="s">
        <v>11</v>
      </c>
      <c r="I7" s="116" t="s">
        <v>69</v>
      </c>
    </row>
    <row r="8" spans="1:9" ht="18" x14ac:dyDescent="0.25">
      <c r="A8" s="78" t="s">
        <v>13</v>
      </c>
      <c r="B8" s="130">
        <v>2.1188107070729072</v>
      </c>
      <c r="C8" s="130">
        <v>7.7490165179403565</v>
      </c>
      <c r="D8" s="130">
        <v>14.626417556397858</v>
      </c>
      <c r="E8" s="130">
        <v>3.7822532638610205</v>
      </c>
      <c r="F8" s="139" t="s">
        <v>11</v>
      </c>
      <c r="G8" s="288" t="s">
        <v>11</v>
      </c>
      <c r="H8" s="289" t="s">
        <v>11</v>
      </c>
      <c r="I8" s="117" t="s">
        <v>14</v>
      </c>
    </row>
    <row r="9" spans="1:9" ht="18" x14ac:dyDescent="0.25">
      <c r="A9" s="78" t="s">
        <v>15</v>
      </c>
      <c r="B9" s="130">
        <v>5.1403243196149111</v>
      </c>
      <c r="C9" s="130">
        <v>2.9709989800926793</v>
      </c>
      <c r="D9" s="130">
        <v>6.84134180442733</v>
      </c>
      <c r="E9" s="130">
        <v>0.12619529479040584</v>
      </c>
      <c r="F9" s="139" t="s">
        <v>11</v>
      </c>
      <c r="G9" s="288" t="s">
        <v>11</v>
      </c>
      <c r="H9" s="289" t="s">
        <v>11</v>
      </c>
      <c r="I9" s="118" t="s">
        <v>16</v>
      </c>
    </row>
    <row r="10" spans="1:9" ht="18.75" thickBot="1" x14ac:dyDescent="0.3">
      <c r="A10" s="77" t="s">
        <v>9</v>
      </c>
      <c r="B10" s="130">
        <v>6.2124352770487183</v>
      </c>
      <c r="C10" s="130">
        <v>3.7279932407738272</v>
      </c>
      <c r="D10" s="130">
        <v>3.5860431376119806</v>
      </c>
      <c r="E10" s="130">
        <v>1.6189053531683493</v>
      </c>
      <c r="F10" s="133">
        <v>10.442551970791174</v>
      </c>
      <c r="G10" s="288" t="s">
        <v>11</v>
      </c>
      <c r="H10" s="289" t="s">
        <v>11</v>
      </c>
      <c r="I10" s="119" t="s">
        <v>10</v>
      </c>
    </row>
    <row r="11" spans="1:9" x14ac:dyDescent="0.25">
      <c r="A11" s="93">
        <v>2011</v>
      </c>
      <c r="B11" s="127">
        <v>13.938652504153524</v>
      </c>
      <c r="C11" s="127">
        <v>14.836571772857358</v>
      </c>
      <c r="D11" s="127">
        <v>26.306407886413172</v>
      </c>
      <c r="E11" s="127">
        <v>5.1345887382567525</v>
      </c>
      <c r="F11" s="127">
        <v>24.129733822661173</v>
      </c>
      <c r="G11" s="292" t="s">
        <v>11</v>
      </c>
      <c r="H11" s="293" t="s">
        <v>11</v>
      </c>
      <c r="I11" s="94">
        <v>2011</v>
      </c>
    </row>
    <row r="12" spans="1:9" ht="18" x14ac:dyDescent="0.25">
      <c r="A12" s="88" t="s">
        <v>8</v>
      </c>
      <c r="B12" s="12">
        <v>6.5476212084360368</v>
      </c>
      <c r="C12" s="12">
        <v>10.460075981991933</v>
      </c>
      <c r="D12" s="12">
        <v>22.694903138796619</v>
      </c>
      <c r="E12" s="12">
        <v>3.6385176697221313</v>
      </c>
      <c r="F12" s="12">
        <v>15.449724334672078</v>
      </c>
      <c r="G12" s="286" t="s">
        <v>11</v>
      </c>
      <c r="H12" s="287" t="s">
        <v>11</v>
      </c>
      <c r="I12" s="116" t="s">
        <v>69</v>
      </c>
    </row>
    <row r="13" spans="1:9" ht="18" x14ac:dyDescent="0.25">
      <c r="A13" s="78" t="s">
        <v>13</v>
      </c>
      <c r="B13" s="130">
        <v>2.180523640288623</v>
      </c>
      <c r="C13" s="130">
        <v>7.983129989456244</v>
      </c>
      <c r="D13" s="130">
        <v>15.413677919304702</v>
      </c>
      <c r="E13" s="130">
        <v>3.5201672200814618</v>
      </c>
      <c r="F13" s="178" t="s">
        <v>11</v>
      </c>
      <c r="G13" s="288" t="s">
        <v>11</v>
      </c>
      <c r="H13" s="289" t="s">
        <v>11</v>
      </c>
      <c r="I13" s="117" t="s">
        <v>14</v>
      </c>
    </row>
    <row r="14" spans="1:9" ht="18" x14ac:dyDescent="0.25">
      <c r="A14" s="78" t="s">
        <v>15</v>
      </c>
      <c r="B14" s="130">
        <v>4.3670975681474138</v>
      </c>
      <c r="C14" s="130">
        <v>2.4769459925356898</v>
      </c>
      <c r="D14" s="130">
        <v>7.2812252194919163</v>
      </c>
      <c r="E14" s="130">
        <v>0.11835044964066983</v>
      </c>
      <c r="F14" s="178" t="s">
        <v>11</v>
      </c>
      <c r="G14" s="288" t="s">
        <v>11</v>
      </c>
      <c r="H14" s="289" t="s">
        <v>11</v>
      </c>
      <c r="I14" s="118" t="s">
        <v>16</v>
      </c>
    </row>
    <row r="15" spans="1:9" ht="18.75" thickBot="1" x14ac:dyDescent="0.3">
      <c r="A15" s="77" t="s">
        <v>9</v>
      </c>
      <c r="B15" s="130">
        <v>7.391031295717486</v>
      </c>
      <c r="C15" s="130">
        <v>4.376495790865425</v>
      </c>
      <c r="D15" s="130">
        <v>3.611504747616554</v>
      </c>
      <c r="E15" s="130">
        <v>1.4960710685346212</v>
      </c>
      <c r="F15" s="133">
        <v>8.6800094879890946</v>
      </c>
      <c r="G15" s="288" t="s">
        <v>11</v>
      </c>
      <c r="H15" s="289" t="s">
        <v>11</v>
      </c>
      <c r="I15" s="119" t="s">
        <v>10</v>
      </c>
    </row>
    <row r="16" spans="1:9" x14ac:dyDescent="0.25">
      <c r="A16" s="93">
        <v>2012</v>
      </c>
      <c r="B16" s="127">
        <v>13.441318865885696</v>
      </c>
      <c r="C16" s="127">
        <v>18.801221541749797</v>
      </c>
      <c r="D16" s="127">
        <v>26.568563238728245</v>
      </c>
      <c r="E16" s="127">
        <v>5.2332306836238791</v>
      </c>
      <c r="F16" s="127">
        <v>23.138158429551375</v>
      </c>
      <c r="G16" s="292" t="s">
        <v>11</v>
      </c>
      <c r="H16" s="293" t="s">
        <v>11</v>
      </c>
      <c r="I16" s="94">
        <v>2012</v>
      </c>
    </row>
    <row r="17" spans="1:9" ht="18" x14ac:dyDescent="0.25">
      <c r="A17" s="88" t="s">
        <v>8</v>
      </c>
      <c r="B17" s="12">
        <v>6.7206594329428482</v>
      </c>
      <c r="C17" s="12">
        <v>14.326315754646128</v>
      </c>
      <c r="D17" s="12">
        <v>23.047499236451007</v>
      </c>
      <c r="E17" s="12">
        <v>3.7179123052960787</v>
      </c>
      <c r="F17" s="12">
        <v>14.234250257651386</v>
      </c>
      <c r="G17" s="286" t="s">
        <v>11</v>
      </c>
      <c r="H17" s="287" t="s">
        <v>11</v>
      </c>
      <c r="I17" s="116" t="s">
        <v>69</v>
      </c>
    </row>
    <row r="18" spans="1:9" ht="18" x14ac:dyDescent="0.25">
      <c r="A18" s="78" t="s">
        <v>13</v>
      </c>
      <c r="B18" s="130">
        <v>2.2361862859341706</v>
      </c>
      <c r="C18" s="130">
        <v>7.9075969176915111</v>
      </c>
      <c r="D18" s="130">
        <v>15.815370825247212</v>
      </c>
      <c r="E18" s="130">
        <v>3.6047464519054784</v>
      </c>
      <c r="F18" s="139" t="s">
        <v>11</v>
      </c>
      <c r="G18" s="288" t="s">
        <v>11</v>
      </c>
      <c r="H18" s="289" t="s">
        <v>11</v>
      </c>
      <c r="I18" s="117" t="s">
        <v>14</v>
      </c>
    </row>
    <row r="19" spans="1:9" ht="18" x14ac:dyDescent="0.25">
      <c r="A19" s="78" t="s">
        <v>15</v>
      </c>
      <c r="B19" s="130">
        <v>4.4844731470086776</v>
      </c>
      <c r="C19" s="130">
        <v>6.418718836954616</v>
      </c>
      <c r="D19" s="130">
        <v>7.2321284112037949</v>
      </c>
      <c r="E19" s="130">
        <v>0.11316585339060077</v>
      </c>
      <c r="F19" s="139" t="s">
        <v>11</v>
      </c>
      <c r="G19" s="288" t="s">
        <v>11</v>
      </c>
      <c r="H19" s="289" t="s">
        <v>11</v>
      </c>
      <c r="I19" s="118" t="s">
        <v>16</v>
      </c>
    </row>
    <row r="20" spans="1:9" ht="18.75" thickBot="1" x14ac:dyDescent="0.3">
      <c r="A20" s="77" t="s">
        <v>9</v>
      </c>
      <c r="B20" s="130">
        <v>6.7206594329428482</v>
      </c>
      <c r="C20" s="130">
        <v>4.474905787103669</v>
      </c>
      <c r="D20" s="130">
        <v>3.5210640022772361</v>
      </c>
      <c r="E20" s="130">
        <v>1.5153183783278006</v>
      </c>
      <c r="F20" s="133">
        <v>8.9039081718999871</v>
      </c>
      <c r="G20" s="288" t="s">
        <v>11</v>
      </c>
      <c r="H20" s="289" t="s">
        <v>11</v>
      </c>
      <c r="I20" s="119" t="s">
        <v>10</v>
      </c>
    </row>
    <row r="21" spans="1:9" x14ac:dyDescent="0.25">
      <c r="A21" s="93">
        <v>2013</v>
      </c>
      <c r="B21" s="127">
        <v>18.254927656711523</v>
      </c>
      <c r="C21" s="127">
        <v>18.456883268392449</v>
      </c>
      <c r="D21" s="127">
        <v>31.184875619093862</v>
      </c>
      <c r="E21" s="127">
        <v>4.7260768944642653</v>
      </c>
      <c r="F21" s="127">
        <v>43.235015221839596</v>
      </c>
      <c r="G21" s="292" t="s">
        <v>11</v>
      </c>
      <c r="H21" s="293" t="s">
        <v>11</v>
      </c>
      <c r="I21" s="94">
        <v>2013</v>
      </c>
    </row>
    <row r="22" spans="1:9" ht="18" x14ac:dyDescent="0.25">
      <c r="A22" s="88" t="s">
        <v>8</v>
      </c>
      <c r="B22" s="12">
        <v>9.3525345259660195</v>
      </c>
      <c r="C22" s="12">
        <v>13.98829069152268</v>
      </c>
      <c r="D22" s="12">
        <v>24.969993948623397</v>
      </c>
      <c r="E22" s="12">
        <v>3.6340470522197776</v>
      </c>
      <c r="F22" s="12">
        <v>33.373259469980539</v>
      </c>
      <c r="G22" s="286" t="s">
        <v>11</v>
      </c>
      <c r="H22" s="287" t="s">
        <v>11</v>
      </c>
      <c r="I22" s="116" t="s">
        <v>69</v>
      </c>
    </row>
    <row r="23" spans="1:9" ht="18" x14ac:dyDescent="0.25">
      <c r="A23" s="78" t="s">
        <v>13</v>
      </c>
      <c r="B23" s="130">
        <v>2.9234989539052791</v>
      </c>
      <c r="C23" s="130">
        <v>7.7482203431081134</v>
      </c>
      <c r="D23" s="130">
        <v>17.142019927416587</v>
      </c>
      <c r="E23" s="130">
        <v>3.506946191721013</v>
      </c>
      <c r="F23" s="139" t="s">
        <v>11</v>
      </c>
      <c r="G23" s="288" t="s">
        <v>11</v>
      </c>
      <c r="H23" s="289" t="s">
        <v>11</v>
      </c>
      <c r="I23" s="117" t="s">
        <v>14</v>
      </c>
    </row>
    <row r="24" spans="1:9" ht="18" x14ac:dyDescent="0.25">
      <c r="A24" s="78" t="s">
        <v>15</v>
      </c>
      <c r="B24" s="130">
        <v>6.4290355720607408</v>
      </c>
      <c r="C24" s="130">
        <v>6.2400703484145676</v>
      </c>
      <c r="D24" s="130">
        <v>7.8279740212068099</v>
      </c>
      <c r="E24" s="130">
        <v>0.12710086049876454</v>
      </c>
      <c r="F24" s="139" t="s">
        <v>11</v>
      </c>
      <c r="G24" s="288" t="s">
        <v>11</v>
      </c>
      <c r="H24" s="289" t="s">
        <v>11</v>
      </c>
      <c r="I24" s="118" t="s">
        <v>16</v>
      </c>
    </row>
    <row r="25" spans="1:9" ht="18.75" thickBot="1" x14ac:dyDescent="0.3">
      <c r="A25" s="77" t="s">
        <v>9</v>
      </c>
      <c r="B25" s="130">
        <v>8.9023931307455051</v>
      </c>
      <c r="C25" s="130">
        <v>4.4685925768697672</v>
      </c>
      <c r="D25" s="130">
        <v>6.2148816704704677</v>
      </c>
      <c r="E25" s="130">
        <v>1.092029842244487</v>
      </c>
      <c r="F25" s="133">
        <v>9.8617557518590608</v>
      </c>
      <c r="G25" s="288" t="s">
        <v>11</v>
      </c>
      <c r="H25" s="289" t="s">
        <v>11</v>
      </c>
      <c r="I25" s="119" t="s">
        <v>10</v>
      </c>
    </row>
    <row r="26" spans="1:9" x14ac:dyDescent="0.25">
      <c r="A26" s="93">
        <v>2014</v>
      </c>
      <c r="B26" s="127">
        <v>19.072926536198267</v>
      </c>
      <c r="C26" s="127">
        <v>17.891890987264198</v>
      </c>
      <c r="D26" s="127">
        <v>31.339235842105829</v>
      </c>
      <c r="E26" s="127">
        <v>4.8035346802431222</v>
      </c>
      <c r="F26" s="127">
        <v>35.570215415715332</v>
      </c>
      <c r="G26" s="292" t="s">
        <v>11</v>
      </c>
      <c r="H26" s="293" t="s">
        <v>11</v>
      </c>
      <c r="I26" s="94">
        <v>2014</v>
      </c>
    </row>
    <row r="27" spans="1:9" ht="18" x14ac:dyDescent="0.25">
      <c r="A27" s="88" t="s">
        <v>8</v>
      </c>
      <c r="B27" s="12">
        <v>10.012015871114354</v>
      </c>
      <c r="C27" s="12">
        <v>13.487382109021866</v>
      </c>
      <c r="D27" s="12">
        <v>25.241681909726434</v>
      </c>
      <c r="E27" s="12">
        <v>3.6915589774131186</v>
      </c>
      <c r="F27" s="12">
        <v>26.247867952964107</v>
      </c>
      <c r="G27" s="286" t="s">
        <v>11</v>
      </c>
      <c r="H27" s="287" t="s">
        <v>11</v>
      </c>
      <c r="I27" s="116" t="s">
        <v>69</v>
      </c>
    </row>
    <row r="28" spans="1:9" ht="18" x14ac:dyDescent="0.25">
      <c r="A28" s="78" t="s">
        <v>13</v>
      </c>
      <c r="B28" s="130">
        <v>2.9029279761667071</v>
      </c>
      <c r="C28" s="130">
        <v>7.5386326396168455</v>
      </c>
      <c r="D28" s="130">
        <v>17.516771491064144</v>
      </c>
      <c r="E28" s="130">
        <v>3.5663364883556858</v>
      </c>
      <c r="F28" s="139" t="s">
        <v>11</v>
      </c>
      <c r="G28" s="288" t="s">
        <v>11</v>
      </c>
      <c r="H28" s="289" t="s">
        <v>11</v>
      </c>
      <c r="I28" s="117" t="s">
        <v>14</v>
      </c>
    </row>
    <row r="29" spans="1:9" ht="18" x14ac:dyDescent="0.25">
      <c r="A29" s="78" t="s">
        <v>15</v>
      </c>
      <c r="B29" s="130">
        <v>7.1090878949476473</v>
      </c>
      <c r="C29" s="130">
        <v>5.9487494694050183</v>
      </c>
      <c r="D29" s="130">
        <v>7.724910418662291</v>
      </c>
      <c r="E29" s="130">
        <v>0.1252224890574328</v>
      </c>
      <c r="F29" s="139" t="s">
        <v>11</v>
      </c>
      <c r="G29" s="288" t="s">
        <v>11</v>
      </c>
      <c r="H29" s="289" t="s">
        <v>11</v>
      </c>
      <c r="I29" s="118" t="s">
        <v>16</v>
      </c>
    </row>
    <row r="30" spans="1:9" ht="18.75" thickBot="1" x14ac:dyDescent="0.3">
      <c r="A30" s="77" t="s">
        <v>9</v>
      </c>
      <c r="B30" s="130">
        <v>9.0609106650839113</v>
      </c>
      <c r="C30" s="130">
        <v>4.4045088782423347</v>
      </c>
      <c r="D30" s="130">
        <v>6.0975539323793937</v>
      </c>
      <c r="E30" s="130">
        <v>1.1119757028300032</v>
      </c>
      <c r="F30" s="130">
        <v>9.3223474627512211</v>
      </c>
      <c r="G30" s="288" t="s">
        <v>11</v>
      </c>
      <c r="H30" s="289" t="s">
        <v>11</v>
      </c>
      <c r="I30" s="119" t="s">
        <v>10</v>
      </c>
    </row>
    <row r="31" spans="1:9" x14ac:dyDescent="0.25">
      <c r="A31" s="93">
        <v>2015</v>
      </c>
      <c r="B31" s="127">
        <v>21.560804785051435</v>
      </c>
      <c r="C31" s="127">
        <v>17.061683312389349</v>
      </c>
      <c r="D31" s="127">
        <v>32.76439511182641</v>
      </c>
      <c r="E31" s="127">
        <v>4.736599390926215</v>
      </c>
      <c r="F31" s="135" t="s">
        <v>11</v>
      </c>
      <c r="G31" s="292" t="s">
        <v>11</v>
      </c>
      <c r="H31" s="293" t="s">
        <v>11</v>
      </c>
      <c r="I31" s="94">
        <v>2015</v>
      </c>
    </row>
    <row r="32" spans="1:9" ht="18" x14ac:dyDescent="0.25">
      <c r="A32" s="88" t="s">
        <v>8</v>
      </c>
      <c r="B32" s="12">
        <v>8.5417959915634789</v>
      </c>
      <c r="C32" s="12">
        <v>12.902077030070304</v>
      </c>
      <c r="D32" s="12">
        <v>26.632801572284041</v>
      </c>
      <c r="E32" s="12">
        <v>3.5873128382040163</v>
      </c>
      <c r="F32" s="179" t="s">
        <v>11</v>
      </c>
      <c r="G32" s="286" t="s">
        <v>11</v>
      </c>
      <c r="H32" s="287" t="s">
        <v>11</v>
      </c>
      <c r="I32" s="116" t="s">
        <v>69</v>
      </c>
    </row>
    <row r="33" spans="1:9" ht="18" x14ac:dyDescent="0.25">
      <c r="A33" s="78" t="s">
        <v>13</v>
      </c>
      <c r="B33" s="130">
        <v>2.9222888963912452</v>
      </c>
      <c r="C33" s="130">
        <v>6.7940235944544414</v>
      </c>
      <c r="D33" s="130">
        <v>17.732236278378338</v>
      </c>
      <c r="E33" s="130">
        <v>3.4478596581665948</v>
      </c>
      <c r="F33" s="178" t="s">
        <v>11</v>
      </c>
      <c r="G33" s="288" t="s">
        <v>11</v>
      </c>
      <c r="H33" s="289" t="s">
        <v>11</v>
      </c>
      <c r="I33" s="117" t="s">
        <v>14</v>
      </c>
    </row>
    <row r="34" spans="1:9" ht="18" x14ac:dyDescent="0.25">
      <c r="A34" s="78" t="s">
        <v>15</v>
      </c>
      <c r="B34" s="130">
        <v>5.6195070951722341</v>
      </c>
      <c r="C34" s="130">
        <v>6.1080534356158624</v>
      </c>
      <c r="D34" s="130">
        <v>8.9005652939057001</v>
      </c>
      <c r="E34" s="130">
        <v>0.13945318003742155</v>
      </c>
      <c r="F34" s="178" t="s">
        <v>11</v>
      </c>
      <c r="G34" s="288" t="s">
        <v>11</v>
      </c>
      <c r="H34" s="289" t="s">
        <v>11</v>
      </c>
      <c r="I34" s="118" t="s">
        <v>16</v>
      </c>
    </row>
    <row r="35" spans="1:9" ht="18.75" thickBot="1" x14ac:dyDescent="0.3">
      <c r="A35" s="77" t="s">
        <v>9</v>
      </c>
      <c r="B35" s="130">
        <v>13.019008793487956</v>
      </c>
      <c r="C35" s="130">
        <v>4.1596062823190465</v>
      </c>
      <c r="D35" s="130">
        <v>6.1315935395423722</v>
      </c>
      <c r="E35" s="130">
        <v>1.1492865527221983</v>
      </c>
      <c r="F35" s="178" t="s">
        <v>11</v>
      </c>
      <c r="G35" s="288" t="s">
        <v>11</v>
      </c>
      <c r="H35" s="289" t="s">
        <v>11</v>
      </c>
      <c r="I35" s="119" t="s">
        <v>10</v>
      </c>
    </row>
    <row r="36" spans="1:9" x14ac:dyDescent="0.25">
      <c r="A36" s="93">
        <v>2016</v>
      </c>
      <c r="B36" s="127">
        <v>23.52001668207588</v>
      </c>
      <c r="C36" s="127">
        <v>16.239079710562283</v>
      </c>
      <c r="D36" s="127">
        <v>33.762557577519267</v>
      </c>
      <c r="E36" s="127">
        <v>11.252701883145438</v>
      </c>
      <c r="F36" s="135" t="s">
        <v>11</v>
      </c>
      <c r="G36" s="292" t="s">
        <v>11</v>
      </c>
      <c r="H36" s="293" t="s">
        <v>11</v>
      </c>
      <c r="I36" s="94">
        <v>2016</v>
      </c>
    </row>
    <row r="37" spans="1:9" ht="18" x14ac:dyDescent="0.25">
      <c r="A37" s="88" t="s">
        <v>8</v>
      </c>
      <c r="B37" s="12">
        <v>7.913461073566574</v>
      </c>
      <c r="C37" s="12">
        <v>12.073952431858379</v>
      </c>
      <c r="D37" s="12">
        <v>27.477712993565412</v>
      </c>
      <c r="E37" s="12">
        <v>8.1263220565417118</v>
      </c>
      <c r="F37" s="179" t="s">
        <v>11</v>
      </c>
      <c r="G37" s="286" t="s">
        <v>11</v>
      </c>
      <c r="H37" s="287" t="s">
        <v>11</v>
      </c>
      <c r="I37" s="116" t="s">
        <v>69</v>
      </c>
    </row>
    <row r="38" spans="1:9" ht="18" x14ac:dyDescent="0.25">
      <c r="A38" s="78" t="s">
        <v>13</v>
      </c>
      <c r="B38" s="130">
        <v>2.6663254822546278</v>
      </c>
      <c r="C38" s="130">
        <v>6.454893708480423</v>
      </c>
      <c r="D38" s="130">
        <v>18.080646592159578</v>
      </c>
      <c r="E38" s="130">
        <v>7.5712763626881525</v>
      </c>
      <c r="F38" s="178" t="s">
        <v>11</v>
      </c>
      <c r="G38" s="288" t="s">
        <v>11</v>
      </c>
      <c r="H38" s="289" t="s">
        <v>11</v>
      </c>
      <c r="I38" s="117" t="s">
        <v>14</v>
      </c>
    </row>
    <row r="39" spans="1:9" ht="18" x14ac:dyDescent="0.25">
      <c r="A39" s="78" t="s">
        <v>15</v>
      </c>
      <c r="B39" s="130">
        <v>5.2471355913119444</v>
      </c>
      <c r="C39" s="130">
        <v>5.619058723377953</v>
      </c>
      <c r="D39" s="130">
        <v>9.3970664014058318</v>
      </c>
      <c r="E39" s="130">
        <v>0.55504569385355995</v>
      </c>
      <c r="F39" s="178" t="s">
        <v>11</v>
      </c>
      <c r="G39" s="288" t="s">
        <v>11</v>
      </c>
      <c r="H39" s="289" t="s">
        <v>11</v>
      </c>
      <c r="I39" s="118" t="s">
        <v>16</v>
      </c>
    </row>
    <row r="40" spans="1:9" ht="18.75" thickBot="1" x14ac:dyDescent="0.3">
      <c r="A40" s="87" t="s">
        <v>9</v>
      </c>
      <c r="B40" s="140">
        <v>15.606555608509305</v>
      </c>
      <c r="C40" s="140">
        <v>4.165127278703908</v>
      </c>
      <c r="D40" s="140">
        <v>6.2848445839538591</v>
      </c>
      <c r="E40" s="140">
        <v>3.126379826603725</v>
      </c>
      <c r="F40" s="180" t="s">
        <v>11</v>
      </c>
      <c r="G40" s="290" t="s">
        <v>11</v>
      </c>
      <c r="H40" s="291" t="s">
        <v>11</v>
      </c>
      <c r="I40" s="120" t="s">
        <v>10</v>
      </c>
    </row>
    <row r="41" spans="1:9" ht="15.75" thickTop="1" x14ac:dyDescent="0.25"/>
  </sheetData>
  <printOptions horizontalCentered="1"/>
  <pageMargins left="0.45" right="0.45" top="0.5" bottom="0.5" header="0.3" footer="0.3"/>
  <pageSetup paperSize="9" scale="95" orientation="portrait" r:id="rId1"/>
  <rowBreaks count="1" manualBreakCount="1">
    <brk id="41" max="8"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zoomScaleNormal="100" zoomScaleSheetLayoutView="100" workbookViewId="0">
      <selection activeCell="A7" sqref="A7"/>
    </sheetView>
  </sheetViews>
  <sheetFormatPr defaultRowHeight="15" x14ac:dyDescent="0.25"/>
  <cols>
    <col min="1" max="1" width="93.85546875" customWidth="1"/>
  </cols>
  <sheetData>
    <row r="1" spans="1:1" ht="51.75" x14ac:dyDescent="1.05">
      <c r="A1" s="51" t="s">
        <v>132</v>
      </c>
    </row>
    <row r="2" spans="1:1" ht="46.5" x14ac:dyDescent="0.25">
      <c r="A2" s="52" t="s">
        <v>133</v>
      </c>
    </row>
  </sheetData>
  <printOptions horizontalCentered="1" verticalCentered="1"/>
  <pageMargins left="0.45" right="0.45" top="0.5" bottom="0.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rightToLeft="1" topLeftCell="A37" zoomScaleNormal="100" zoomScaleSheetLayoutView="100" workbookViewId="0">
      <selection activeCell="M12" sqref="M12:M13"/>
    </sheetView>
  </sheetViews>
  <sheetFormatPr defaultRowHeight="15" x14ac:dyDescent="0.25"/>
  <cols>
    <col min="1" max="1" width="29.28515625" customWidth="1"/>
    <col min="2" max="7" width="11.7109375" customWidth="1"/>
    <col min="8" max="8" width="11.28515625" bestFit="1" customWidth="1"/>
    <col min="9" max="9" width="24.7109375" customWidth="1"/>
    <col min="10" max="10" width="11.5703125" bestFit="1" customWidth="1"/>
    <col min="13" max="13" width="9.85546875" bestFit="1" customWidth="1"/>
  </cols>
  <sheetData>
    <row r="1" spans="1:11" ht="18.75" x14ac:dyDescent="0.45">
      <c r="A1" s="241" t="s">
        <v>198</v>
      </c>
      <c r="B1" s="62"/>
      <c r="C1" s="62"/>
      <c r="D1" s="62"/>
      <c r="E1" s="62"/>
      <c r="F1" s="62"/>
      <c r="G1" s="62"/>
      <c r="H1" s="62"/>
      <c r="I1" s="62"/>
    </row>
    <row r="2" spans="1:11" x14ac:dyDescent="0.25">
      <c r="A2" s="242" t="s">
        <v>199</v>
      </c>
      <c r="B2" s="61"/>
      <c r="C2" s="61"/>
      <c r="D2" s="61"/>
      <c r="E2" s="61"/>
      <c r="F2" s="61"/>
      <c r="G2" s="61"/>
      <c r="H2" s="61"/>
      <c r="I2" s="61"/>
    </row>
    <row r="3" spans="1:11" ht="16.5" x14ac:dyDescent="0.35">
      <c r="A3" s="248" t="s">
        <v>57</v>
      </c>
      <c r="B3" s="59"/>
      <c r="C3" s="59"/>
      <c r="D3" s="59"/>
      <c r="E3" s="59"/>
      <c r="F3" s="59"/>
      <c r="G3" s="59"/>
      <c r="H3" s="59"/>
      <c r="I3" s="11" t="s">
        <v>58</v>
      </c>
    </row>
    <row r="4" spans="1:11" ht="18" x14ac:dyDescent="0.45">
      <c r="A4" s="76"/>
      <c r="B4" s="83" t="s">
        <v>183</v>
      </c>
      <c r="C4" s="84" t="s">
        <v>55</v>
      </c>
      <c r="D4" s="84" t="s">
        <v>56</v>
      </c>
      <c r="E4" s="84" t="s">
        <v>184</v>
      </c>
      <c r="F4" s="84" t="s">
        <v>185</v>
      </c>
      <c r="G4" s="85" t="s">
        <v>186</v>
      </c>
      <c r="H4" s="86" t="s">
        <v>54</v>
      </c>
      <c r="I4" s="76"/>
    </row>
    <row r="5" spans="1:11" ht="19.5" thickBot="1" x14ac:dyDescent="0.5">
      <c r="A5" s="81" t="s">
        <v>182</v>
      </c>
      <c r="B5" s="89" t="s">
        <v>1</v>
      </c>
      <c r="C5" s="90" t="s">
        <v>2</v>
      </c>
      <c r="D5" s="90" t="s">
        <v>3</v>
      </c>
      <c r="E5" s="90" t="s">
        <v>4</v>
      </c>
      <c r="F5" s="90" t="s">
        <v>5</v>
      </c>
      <c r="G5" s="91" t="s">
        <v>6</v>
      </c>
      <c r="H5" s="92" t="s">
        <v>168</v>
      </c>
      <c r="I5" s="189" t="s">
        <v>181</v>
      </c>
      <c r="K5" s="1"/>
    </row>
    <row r="6" spans="1:11" x14ac:dyDescent="0.25">
      <c r="A6" s="93">
        <v>2010</v>
      </c>
      <c r="B6" s="226"/>
      <c r="C6" s="226"/>
      <c r="D6" s="226"/>
      <c r="E6" s="226"/>
      <c r="F6" s="226"/>
      <c r="G6" s="226"/>
      <c r="H6" s="95"/>
      <c r="I6" s="94">
        <v>2010</v>
      </c>
    </row>
    <row r="7" spans="1:11" ht="18" x14ac:dyDescent="0.25">
      <c r="A7" s="88" t="s">
        <v>75</v>
      </c>
      <c r="B7" s="144">
        <f>SUM(B8:B9)</f>
        <v>1194909</v>
      </c>
      <c r="C7" s="144">
        <v>4300200</v>
      </c>
      <c r="D7" s="144">
        <v>68321936</v>
      </c>
      <c r="E7" s="144">
        <f>SUM(E8:E9)</f>
        <v>12393288</v>
      </c>
      <c r="F7" s="144">
        <v>10044569</v>
      </c>
      <c r="G7" s="144">
        <v>2294882</v>
      </c>
      <c r="H7" s="96">
        <f>SUM(B7:G7)</f>
        <v>98549784</v>
      </c>
      <c r="I7" s="116" t="s">
        <v>161</v>
      </c>
    </row>
    <row r="8" spans="1:11" ht="18" x14ac:dyDescent="0.25">
      <c r="A8" s="78" t="s">
        <v>25</v>
      </c>
      <c r="B8" s="14">
        <v>910021</v>
      </c>
      <c r="C8" s="296" t="s">
        <v>11</v>
      </c>
      <c r="D8" s="296" t="s">
        <v>11</v>
      </c>
      <c r="E8" s="14">
        <v>11932485</v>
      </c>
      <c r="F8" s="296" t="s">
        <v>11</v>
      </c>
      <c r="G8" s="14">
        <v>1328722</v>
      </c>
      <c r="H8" s="297" t="s">
        <v>11</v>
      </c>
      <c r="I8" s="117" t="s">
        <v>27</v>
      </c>
    </row>
    <row r="9" spans="1:11" ht="18" x14ac:dyDescent="0.25">
      <c r="A9" s="78" t="s">
        <v>26</v>
      </c>
      <c r="B9" s="14">
        <v>284888</v>
      </c>
      <c r="C9" s="296" t="s">
        <v>11</v>
      </c>
      <c r="D9" s="296" t="s">
        <v>11</v>
      </c>
      <c r="E9" s="14">
        <v>460803</v>
      </c>
      <c r="F9" s="296" t="s">
        <v>11</v>
      </c>
      <c r="G9" s="14">
        <v>966160</v>
      </c>
      <c r="H9" s="297" t="s">
        <v>11</v>
      </c>
      <c r="I9" s="118" t="s">
        <v>28</v>
      </c>
    </row>
    <row r="10" spans="1:11" ht="18.75" thickBot="1" x14ac:dyDescent="0.3">
      <c r="A10" s="77" t="s">
        <v>74</v>
      </c>
      <c r="B10" s="130">
        <f t="shared" ref="B10:G10" si="0">B7/365</f>
        <v>3273.7232876712328</v>
      </c>
      <c r="C10" s="130">
        <f t="shared" si="0"/>
        <v>11781.369863013699</v>
      </c>
      <c r="D10" s="130">
        <f t="shared" si="0"/>
        <v>187183.38630136987</v>
      </c>
      <c r="E10" s="130">
        <f t="shared" si="0"/>
        <v>33954.213698630134</v>
      </c>
      <c r="F10" s="133">
        <f t="shared" si="0"/>
        <v>27519.36712328767</v>
      </c>
      <c r="G10" s="130">
        <f t="shared" si="0"/>
        <v>6287.3479452054798</v>
      </c>
      <c r="H10" s="134">
        <f>(H7/365)</f>
        <v>269999.40821917809</v>
      </c>
      <c r="I10" s="116" t="s">
        <v>171</v>
      </c>
    </row>
    <row r="11" spans="1:11" x14ac:dyDescent="0.25">
      <c r="A11" s="93">
        <v>2011</v>
      </c>
      <c r="B11" s="79"/>
      <c r="C11" s="79"/>
      <c r="D11" s="79"/>
      <c r="E11" s="79"/>
      <c r="F11" s="79"/>
      <c r="G11" s="79"/>
      <c r="H11" s="95"/>
      <c r="I11" s="94">
        <v>2011</v>
      </c>
    </row>
    <row r="12" spans="1:11" ht="18" x14ac:dyDescent="0.25">
      <c r="A12" s="88" t="s">
        <v>75</v>
      </c>
      <c r="B12" s="144">
        <f>SUM(B13:B14)</f>
        <v>1114392</v>
      </c>
      <c r="C12" s="144">
        <v>3911828</v>
      </c>
      <c r="D12" s="144">
        <v>65974919</v>
      </c>
      <c r="E12" s="144">
        <f>SUM(E13:E14)</f>
        <v>12950391</v>
      </c>
      <c r="F12" s="144">
        <v>10711508</v>
      </c>
      <c r="G12" s="144">
        <v>2432773</v>
      </c>
      <c r="H12" s="96">
        <f t="shared" ref="H12:H22" si="1">SUM(B12:G12)</f>
        <v>97095811</v>
      </c>
      <c r="I12" s="116" t="s">
        <v>161</v>
      </c>
    </row>
    <row r="13" spans="1:11" ht="18" x14ac:dyDescent="0.25">
      <c r="A13" s="78" t="s">
        <v>25</v>
      </c>
      <c r="B13" s="14">
        <v>830963</v>
      </c>
      <c r="C13" s="296" t="s">
        <v>11</v>
      </c>
      <c r="D13" s="296" t="s">
        <v>11</v>
      </c>
      <c r="E13" s="14">
        <v>12458983</v>
      </c>
      <c r="F13" s="296" t="s">
        <v>11</v>
      </c>
      <c r="G13" s="14">
        <v>1352776</v>
      </c>
      <c r="H13" s="297" t="s">
        <v>11</v>
      </c>
      <c r="I13" s="117" t="s">
        <v>27</v>
      </c>
    </row>
    <row r="14" spans="1:11" ht="18" x14ac:dyDescent="0.25">
      <c r="A14" s="78" t="s">
        <v>26</v>
      </c>
      <c r="B14" s="14">
        <v>283429</v>
      </c>
      <c r="C14" s="296" t="s">
        <v>11</v>
      </c>
      <c r="D14" s="296" t="s">
        <v>11</v>
      </c>
      <c r="E14" s="14">
        <v>491408</v>
      </c>
      <c r="F14" s="296" t="s">
        <v>11</v>
      </c>
      <c r="G14" s="14">
        <v>1079997</v>
      </c>
      <c r="H14" s="297" t="s">
        <v>11</v>
      </c>
      <c r="I14" s="118" t="s">
        <v>28</v>
      </c>
    </row>
    <row r="15" spans="1:11" ht="18.75" thickBot="1" x14ac:dyDescent="0.3">
      <c r="A15" s="77" t="s">
        <v>74</v>
      </c>
      <c r="B15" s="130">
        <f t="shared" ref="B15:G15" si="2">B12/365</f>
        <v>3053.1287671232876</v>
      </c>
      <c r="C15" s="130">
        <f t="shared" si="2"/>
        <v>10717.33698630137</v>
      </c>
      <c r="D15" s="130">
        <f t="shared" si="2"/>
        <v>180753.20273972602</v>
      </c>
      <c r="E15" s="130">
        <f t="shared" si="2"/>
        <v>35480.523287671233</v>
      </c>
      <c r="F15" s="133">
        <f t="shared" si="2"/>
        <v>29346.597260273971</v>
      </c>
      <c r="G15" s="130">
        <f t="shared" si="2"/>
        <v>6665.131506849315</v>
      </c>
      <c r="H15" s="134">
        <f>(H12/365)</f>
        <v>266015.92054794519</v>
      </c>
      <c r="I15" s="116" t="s">
        <v>171</v>
      </c>
    </row>
    <row r="16" spans="1:11" x14ac:dyDescent="0.25">
      <c r="A16" s="93">
        <v>2012</v>
      </c>
      <c r="B16" s="79"/>
      <c r="C16" s="79"/>
      <c r="D16" s="79"/>
      <c r="E16" s="79"/>
      <c r="F16" s="79"/>
      <c r="G16" s="79"/>
      <c r="H16" s="95"/>
      <c r="I16" s="94">
        <v>2012</v>
      </c>
    </row>
    <row r="17" spans="1:9" ht="18" x14ac:dyDescent="0.25">
      <c r="A17" s="88" t="s">
        <v>75</v>
      </c>
      <c r="B17" s="144">
        <f>SUM(B18:B19)</f>
        <v>1031135</v>
      </c>
      <c r="C17" s="144">
        <v>4386687</v>
      </c>
      <c r="D17" s="144">
        <v>65246686</v>
      </c>
      <c r="E17" s="144">
        <f>SUM(E18:E19)</f>
        <v>13344157</v>
      </c>
      <c r="F17" s="144">
        <v>11170060</v>
      </c>
      <c r="G17" s="144">
        <f>SUM(G18:G19)</f>
        <v>2495121</v>
      </c>
      <c r="H17" s="96">
        <f t="shared" si="1"/>
        <v>97673846</v>
      </c>
      <c r="I17" s="116" t="s">
        <v>161</v>
      </c>
    </row>
    <row r="18" spans="1:9" ht="18" x14ac:dyDescent="0.25">
      <c r="A18" s="78" t="s">
        <v>25</v>
      </c>
      <c r="B18" s="14">
        <v>744627</v>
      </c>
      <c r="C18" s="296" t="s">
        <v>11</v>
      </c>
      <c r="D18" s="296" t="s">
        <v>11</v>
      </c>
      <c r="E18" s="14">
        <v>12776072</v>
      </c>
      <c r="F18" s="296" t="s">
        <v>11</v>
      </c>
      <c r="G18" s="14">
        <v>1365489</v>
      </c>
      <c r="H18" s="297" t="s">
        <v>11</v>
      </c>
      <c r="I18" s="117" t="s">
        <v>27</v>
      </c>
    </row>
    <row r="19" spans="1:9" ht="18" x14ac:dyDescent="0.25">
      <c r="A19" s="78" t="s">
        <v>26</v>
      </c>
      <c r="B19" s="14">
        <v>286508</v>
      </c>
      <c r="C19" s="296" t="s">
        <v>11</v>
      </c>
      <c r="D19" s="296" t="s">
        <v>11</v>
      </c>
      <c r="E19" s="14">
        <v>568085</v>
      </c>
      <c r="F19" s="296" t="s">
        <v>11</v>
      </c>
      <c r="G19" s="14">
        <v>1129632</v>
      </c>
      <c r="H19" s="297" t="s">
        <v>11</v>
      </c>
      <c r="I19" s="118" t="s">
        <v>28</v>
      </c>
    </row>
    <row r="20" spans="1:9" ht="18.75" thickBot="1" x14ac:dyDescent="0.3">
      <c r="A20" s="77" t="s">
        <v>74</v>
      </c>
      <c r="B20" s="130">
        <f>B17/365</f>
        <v>2825.027397260274</v>
      </c>
      <c r="C20" s="130">
        <f>C17/365</f>
        <v>12018.320547945206</v>
      </c>
      <c r="D20" s="130">
        <f>D17/365</f>
        <v>178758.04383561644</v>
      </c>
      <c r="E20" s="130">
        <v>36459</v>
      </c>
      <c r="F20" s="133">
        <f>F17/365</f>
        <v>30602.904109589042</v>
      </c>
      <c r="G20" s="130">
        <f>G17/365</f>
        <v>6835.9479452054793</v>
      </c>
      <c r="H20" s="134">
        <f>(H17/365)</f>
        <v>267599.57808219176</v>
      </c>
      <c r="I20" s="116" t="s">
        <v>171</v>
      </c>
    </row>
    <row r="21" spans="1:9" x14ac:dyDescent="0.25">
      <c r="A21" s="93">
        <v>2013</v>
      </c>
      <c r="B21" s="79"/>
      <c r="C21" s="79"/>
      <c r="D21" s="79"/>
      <c r="E21" s="79"/>
      <c r="F21" s="79"/>
      <c r="G21" s="79"/>
      <c r="H21" s="95"/>
      <c r="I21" s="94">
        <v>2013</v>
      </c>
    </row>
    <row r="22" spans="1:9" ht="18" x14ac:dyDescent="0.25">
      <c r="A22" s="88" t="s">
        <v>24</v>
      </c>
      <c r="B22" s="144">
        <f>SUM(B23:B24)</f>
        <v>1115900</v>
      </c>
      <c r="C22" s="144">
        <v>4494897</v>
      </c>
      <c r="D22" s="144">
        <f>SUM(D23:D24)</f>
        <v>64624699</v>
      </c>
      <c r="E22" s="144">
        <f>SUM(E23:E24)</f>
        <v>14186501</v>
      </c>
      <c r="F22" s="144">
        <v>6520744</v>
      </c>
      <c r="G22" s="144">
        <f>SUM(G23:G24)</f>
        <v>3233456</v>
      </c>
      <c r="H22" s="96">
        <f t="shared" si="1"/>
        <v>94176197</v>
      </c>
      <c r="I22" s="116" t="s">
        <v>161</v>
      </c>
    </row>
    <row r="23" spans="1:9" ht="18" x14ac:dyDescent="0.25">
      <c r="A23" s="78" t="s">
        <v>25</v>
      </c>
      <c r="B23" s="14">
        <v>850027</v>
      </c>
      <c r="C23" s="296" t="s">
        <v>11</v>
      </c>
      <c r="D23" s="14">
        <v>58305132</v>
      </c>
      <c r="E23" s="14">
        <v>13559919</v>
      </c>
      <c r="F23" s="296" t="s">
        <v>11</v>
      </c>
      <c r="G23" s="14">
        <v>1925205</v>
      </c>
      <c r="H23" s="297" t="s">
        <v>11</v>
      </c>
      <c r="I23" s="117" t="s">
        <v>27</v>
      </c>
    </row>
    <row r="24" spans="1:9" ht="18" x14ac:dyDescent="0.25">
      <c r="A24" s="78" t="s">
        <v>26</v>
      </c>
      <c r="B24" s="14">
        <v>265873</v>
      </c>
      <c r="C24" s="296" t="s">
        <v>11</v>
      </c>
      <c r="D24" s="14">
        <v>6319567</v>
      </c>
      <c r="E24" s="14">
        <v>626582</v>
      </c>
      <c r="F24" s="296" t="s">
        <v>11</v>
      </c>
      <c r="G24" s="14">
        <v>1308251</v>
      </c>
      <c r="H24" s="297" t="s">
        <v>11</v>
      </c>
      <c r="I24" s="118" t="s">
        <v>28</v>
      </c>
    </row>
    <row r="25" spans="1:9" ht="18.75" thickBot="1" x14ac:dyDescent="0.3">
      <c r="A25" s="77" t="s">
        <v>74</v>
      </c>
      <c r="B25" s="130">
        <f t="shared" ref="B25:G25" si="3">B22/365</f>
        <v>3057.2602739726026</v>
      </c>
      <c r="C25" s="130">
        <f t="shared" si="3"/>
        <v>12314.786301369862</v>
      </c>
      <c r="D25" s="130">
        <f t="shared" si="3"/>
        <v>177053.96986301368</v>
      </c>
      <c r="E25" s="130">
        <f t="shared" si="3"/>
        <v>38867.126027397258</v>
      </c>
      <c r="F25" s="133">
        <f t="shared" si="3"/>
        <v>17865.05205479452</v>
      </c>
      <c r="G25" s="130">
        <f t="shared" si="3"/>
        <v>8858.7835616438351</v>
      </c>
      <c r="H25" s="134">
        <f>(H22/365)</f>
        <v>258016.97808219178</v>
      </c>
      <c r="I25" s="116" t="s">
        <v>171</v>
      </c>
    </row>
    <row r="26" spans="1:9" x14ac:dyDescent="0.25">
      <c r="A26" s="93">
        <v>2014</v>
      </c>
      <c r="B26" s="79"/>
      <c r="C26" s="79"/>
      <c r="D26" s="79"/>
      <c r="E26" s="79"/>
      <c r="F26" s="79"/>
      <c r="G26" s="79"/>
      <c r="H26" s="95"/>
      <c r="I26" s="94">
        <v>2014</v>
      </c>
    </row>
    <row r="27" spans="1:9" ht="18" x14ac:dyDescent="0.25">
      <c r="A27" s="88" t="s">
        <v>75</v>
      </c>
      <c r="B27" s="297" t="s">
        <v>11</v>
      </c>
      <c r="C27" s="144">
        <v>4809980</v>
      </c>
      <c r="D27" s="144">
        <f>SUM(D28:D29)</f>
        <v>63335235</v>
      </c>
      <c r="E27" s="144">
        <f>SUM(E28:E29)</f>
        <v>15039301</v>
      </c>
      <c r="F27" s="144">
        <v>9281531</v>
      </c>
      <c r="G27" s="144">
        <f>SUM(G28:G29)</f>
        <v>3199975</v>
      </c>
      <c r="H27" s="297" t="s">
        <v>11</v>
      </c>
      <c r="I27" s="116" t="s">
        <v>161</v>
      </c>
    </row>
    <row r="28" spans="1:9" ht="18" x14ac:dyDescent="0.25">
      <c r="A28" s="78" t="s">
        <v>25</v>
      </c>
      <c r="B28" s="296" t="s">
        <v>11</v>
      </c>
      <c r="C28" s="296" t="s">
        <v>11</v>
      </c>
      <c r="D28" s="14">
        <v>57043556</v>
      </c>
      <c r="E28" s="14">
        <v>14324032</v>
      </c>
      <c r="F28" s="296" t="s">
        <v>11</v>
      </c>
      <c r="G28" s="14">
        <v>1872605</v>
      </c>
      <c r="H28" s="297" t="s">
        <v>11</v>
      </c>
      <c r="I28" s="117" t="s">
        <v>27</v>
      </c>
    </row>
    <row r="29" spans="1:9" ht="18" x14ac:dyDescent="0.25">
      <c r="A29" s="78" t="s">
        <v>26</v>
      </c>
      <c r="B29" s="296" t="s">
        <v>11</v>
      </c>
      <c r="C29" s="296" t="s">
        <v>11</v>
      </c>
      <c r="D29" s="14">
        <v>6291679</v>
      </c>
      <c r="E29" s="14">
        <v>715269</v>
      </c>
      <c r="F29" s="296" t="s">
        <v>11</v>
      </c>
      <c r="G29" s="14">
        <v>1327370</v>
      </c>
      <c r="H29" s="297" t="s">
        <v>11</v>
      </c>
      <c r="I29" s="118" t="s">
        <v>28</v>
      </c>
    </row>
    <row r="30" spans="1:9" ht="18.75" thickBot="1" x14ac:dyDescent="0.3">
      <c r="A30" s="77" t="s">
        <v>74</v>
      </c>
      <c r="B30" s="178" t="s">
        <v>11</v>
      </c>
      <c r="C30" s="130">
        <f>C27/365</f>
        <v>13178.027397260274</v>
      </c>
      <c r="D30" s="130">
        <f>D27/365</f>
        <v>173521.19178082192</v>
      </c>
      <c r="E30" s="130">
        <v>41204</v>
      </c>
      <c r="F30" s="133">
        <f>F27/365</f>
        <v>25428.852054794519</v>
      </c>
      <c r="G30" s="130">
        <f>G27/365</f>
        <v>8767.0547945205471</v>
      </c>
      <c r="H30" s="297" t="s">
        <v>11</v>
      </c>
      <c r="I30" s="116" t="s">
        <v>171</v>
      </c>
    </row>
    <row r="31" spans="1:9" x14ac:dyDescent="0.25">
      <c r="A31" s="93">
        <v>2015</v>
      </c>
      <c r="B31" s="79"/>
      <c r="C31" s="79"/>
      <c r="D31" s="79"/>
      <c r="E31" s="79"/>
      <c r="F31" s="79"/>
      <c r="G31" s="79"/>
      <c r="H31" s="95"/>
      <c r="I31" s="94">
        <v>2015</v>
      </c>
    </row>
    <row r="32" spans="1:9" ht="18" x14ac:dyDescent="0.25">
      <c r="A32" s="88" t="s">
        <v>75</v>
      </c>
      <c r="B32" s="144">
        <f>SUM(B33:B34)</f>
        <v>1092150</v>
      </c>
      <c r="C32" s="144">
        <v>4835855</v>
      </c>
      <c r="D32" s="144">
        <f>SUM(D33:D34)</f>
        <v>66090893</v>
      </c>
      <c r="E32" s="144">
        <f>SUM(E33:E34)</f>
        <v>15376503</v>
      </c>
      <c r="F32" s="297" t="s">
        <v>11</v>
      </c>
      <c r="G32" s="144">
        <f>SUM(G33:G34)</f>
        <v>3109044</v>
      </c>
      <c r="H32" s="297" t="s">
        <v>11</v>
      </c>
      <c r="I32" s="116" t="s">
        <v>161</v>
      </c>
    </row>
    <row r="33" spans="1:9" ht="18" x14ac:dyDescent="0.25">
      <c r="A33" s="78" t="s">
        <v>25</v>
      </c>
      <c r="B33" s="14">
        <v>893199</v>
      </c>
      <c r="C33" s="296" t="s">
        <v>11</v>
      </c>
      <c r="D33" s="14">
        <v>59297319</v>
      </c>
      <c r="E33" s="14">
        <v>14593280</v>
      </c>
      <c r="F33" s="296" t="s">
        <v>11</v>
      </c>
      <c r="G33" s="14">
        <v>1805174</v>
      </c>
      <c r="H33" s="297" t="s">
        <v>11</v>
      </c>
      <c r="I33" s="117" t="s">
        <v>27</v>
      </c>
    </row>
    <row r="34" spans="1:9" ht="18" x14ac:dyDescent="0.25">
      <c r="A34" s="78" t="s">
        <v>26</v>
      </c>
      <c r="B34" s="14">
        <v>198951</v>
      </c>
      <c r="C34" s="296" t="s">
        <v>11</v>
      </c>
      <c r="D34" s="14">
        <v>6793574</v>
      </c>
      <c r="E34" s="14">
        <v>783223</v>
      </c>
      <c r="F34" s="296" t="s">
        <v>11</v>
      </c>
      <c r="G34" s="14">
        <v>1303870</v>
      </c>
      <c r="H34" s="297" t="s">
        <v>11</v>
      </c>
      <c r="I34" s="118" t="s">
        <v>28</v>
      </c>
    </row>
    <row r="35" spans="1:9" ht="18.75" thickBot="1" x14ac:dyDescent="0.3">
      <c r="A35" s="77" t="s">
        <v>74</v>
      </c>
      <c r="B35" s="130">
        <v>2992</v>
      </c>
      <c r="C35" s="130">
        <f>C32/365</f>
        <v>13248.917808219177</v>
      </c>
      <c r="D35" s="130">
        <f>D32/365</f>
        <v>181070.9397260274</v>
      </c>
      <c r="E35" s="130">
        <v>42127</v>
      </c>
      <c r="F35" s="296" t="s">
        <v>11</v>
      </c>
      <c r="G35" s="130">
        <v>3518</v>
      </c>
      <c r="H35" s="297" t="s">
        <v>11</v>
      </c>
      <c r="I35" s="116" t="s">
        <v>171</v>
      </c>
    </row>
    <row r="36" spans="1:9" x14ac:dyDescent="0.25">
      <c r="A36" s="93">
        <v>2016</v>
      </c>
      <c r="B36" s="79"/>
      <c r="C36" s="79"/>
      <c r="D36" s="79"/>
      <c r="E36" s="79"/>
      <c r="F36" s="79"/>
      <c r="G36" s="79"/>
      <c r="H36" s="95"/>
      <c r="I36" s="94">
        <v>2016</v>
      </c>
    </row>
    <row r="37" spans="1:9" ht="18" x14ac:dyDescent="0.25">
      <c r="A37" s="88" t="s">
        <v>75</v>
      </c>
      <c r="B37" s="144">
        <f>SUM(B38:B39)</f>
        <v>1747743</v>
      </c>
      <c r="C37" s="144">
        <v>4485578</v>
      </c>
      <c r="D37" s="144">
        <f>SUM(D38:D39)</f>
        <v>64346910</v>
      </c>
      <c r="E37" s="144">
        <f>SUM(E38:E39)</f>
        <v>15616509</v>
      </c>
      <c r="F37" s="297" t="s">
        <v>11</v>
      </c>
      <c r="G37" s="144">
        <f>SUM(G38:G39)</f>
        <v>3168948</v>
      </c>
      <c r="H37" s="108" t="s">
        <v>11</v>
      </c>
      <c r="I37" s="116" t="s">
        <v>161</v>
      </c>
    </row>
    <row r="38" spans="1:9" ht="18" x14ac:dyDescent="0.25">
      <c r="A38" s="78" t="s">
        <v>25</v>
      </c>
      <c r="B38" s="14">
        <v>1262164</v>
      </c>
      <c r="C38" s="296" t="s">
        <v>11</v>
      </c>
      <c r="D38" s="14">
        <v>56894139</v>
      </c>
      <c r="E38" s="14">
        <v>14801984</v>
      </c>
      <c r="F38" s="296" t="s">
        <v>11</v>
      </c>
      <c r="G38" s="14">
        <v>1870065</v>
      </c>
      <c r="H38" s="109" t="s">
        <v>11</v>
      </c>
      <c r="I38" s="117" t="s">
        <v>27</v>
      </c>
    </row>
    <row r="39" spans="1:9" ht="18" x14ac:dyDescent="0.25">
      <c r="A39" s="78" t="s">
        <v>26</v>
      </c>
      <c r="B39" s="14">
        <v>485579</v>
      </c>
      <c r="C39" s="296" t="s">
        <v>11</v>
      </c>
      <c r="D39" s="14">
        <v>7452771</v>
      </c>
      <c r="E39" s="14">
        <v>814525</v>
      </c>
      <c r="F39" s="296" t="s">
        <v>11</v>
      </c>
      <c r="G39" s="14">
        <v>1298883</v>
      </c>
      <c r="H39" s="109" t="s">
        <v>11</v>
      </c>
      <c r="I39" s="118" t="s">
        <v>28</v>
      </c>
    </row>
    <row r="40" spans="1:9" ht="18.75" thickBot="1" x14ac:dyDescent="0.3">
      <c r="A40" s="87" t="s">
        <v>74</v>
      </c>
      <c r="B40" s="101"/>
      <c r="C40" s="101">
        <f>C37/365</f>
        <v>12289.254794520548</v>
      </c>
      <c r="D40" s="101">
        <f>D37/365</f>
        <v>176292.90410958903</v>
      </c>
      <c r="E40" s="101">
        <v>42785</v>
      </c>
      <c r="F40" s="298" t="s">
        <v>11</v>
      </c>
      <c r="G40" s="101">
        <v>8682</v>
      </c>
      <c r="H40" s="110" t="s">
        <v>11</v>
      </c>
      <c r="I40" s="120" t="s">
        <v>171</v>
      </c>
    </row>
    <row r="41" spans="1:9" ht="15.75" thickTop="1" x14ac:dyDescent="0.25"/>
  </sheetData>
  <printOptions horizontalCentered="1"/>
  <pageMargins left="0.45" right="0.45" top="0.5" bottom="0.5" header="0.3" footer="0.3"/>
  <pageSetup paperSize="9" scale="65" orientation="portrait" horizontalDpi="300" verticalDpi="300" r:id="rId1"/>
  <rowBreaks count="1" manualBreakCount="1">
    <brk id="41" max="8" man="1"/>
  </rowBreaks>
  <ignoredErrors>
    <ignoredError sqref="B36:G36 E27 E17 B32:E32 G32:G35 B35:E35 B33:B34 D33:E34 B38:B39 D38:E39 B37:E37 G37 G38:G39"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showGridLines="0" rightToLeft="1" zoomScaleNormal="100" zoomScaleSheetLayoutView="100" workbookViewId="0">
      <selection activeCell="H43" sqref="H43"/>
    </sheetView>
  </sheetViews>
  <sheetFormatPr defaultRowHeight="15" x14ac:dyDescent="0.25"/>
  <cols>
    <col min="1" max="1" width="9" customWidth="1"/>
    <col min="2" max="3" width="8.7109375" customWidth="1"/>
    <col min="4" max="4" width="10.7109375" customWidth="1"/>
    <col min="5" max="7" width="8.7109375" customWidth="1"/>
    <col min="8" max="8" width="9.7109375" customWidth="1"/>
    <col min="9" max="9" width="8.7109375" customWidth="1"/>
    <col min="19" max="19" width="9.85546875" bestFit="1" customWidth="1"/>
  </cols>
  <sheetData>
    <row r="1" spans="1:19" ht="21" x14ac:dyDescent="0.45">
      <c r="A1" s="241" t="s">
        <v>196</v>
      </c>
      <c r="B1" s="62"/>
      <c r="C1" s="62"/>
      <c r="D1" s="62"/>
      <c r="E1" s="62"/>
      <c r="F1" s="62"/>
      <c r="G1" s="62"/>
      <c r="H1" s="62"/>
      <c r="I1" s="62"/>
    </row>
    <row r="2" spans="1:19" x14ac:dyDescent="0.25">
      <c r="A2" s="242" t="s">
        <v>197</v>
      </c>
      <c r="B2" s="61"/>
      <c r="C2" s="61"/>
      <c r="D2" s="61"/>
      <c r="E2" s="61"/>
      <c r="F2" s="61"/>
      <c r="G2" s="61"/>
      <c r="H2" s="61"/>
      <c r="I2" s="61"/>
    </row>
    <row r="3" spans="1:19" ht="16.5" x14ac:dyDescent="0.35">
      <c r="A3" s="6" t="s">
        <v>57</v>
      </c>
      <c r="B3" s="6"/>
      <c r="C3" s="6"/>
      <c r="D3" s="6"/>
      <c r="E3" s="6"/>
      <c r="F3" s="6"/>
      <c r="G3" s="6"/>
      <c r="H3" s="6"/>
      <c r="I3" s="7" t="s">
        <v>58</v>
      </c>
    </row>
    <row r="4" spans="1:19" ht="36" x14ac:dyDescent="0.45">
      <c r="A4" s="76"/>
      <c r="B4" s="83" t="s">
        <v>183</v>
      </c>
      <c r="C4" s="84" t="s">
        <v>55</v>
      </c>
      <c r="D4" s="84" t="s">
        <v>56</v>
      </c>
      <c r="E4" s="84" t="s">
        <v>184</v>
      </c>
      <c r="F4" s="84" t="s">
        <v>185</v>
      </c>
      <c r="G4" s="85" t="s">
        <v>186</v>
      </c>
      <c r="H4" s="86" t="s">
        <v>54</v>
      </c>
      <c r="I4" s="76"/>
      <c r="O4" s="1"/>
    </row>
    <row r="5" spans="1:19" ht="19.5" thickBot="1" x14ac:dyDescent="0.5">
      <c r="A5" s="81" t="s">
        <v>0</v>
      </c>
      <c r="B5" s="89" t="s">
        <v>1</v>
      </c>
      <c r="C5" s="90" t="s">
        <v>2</v>
      </c>
      <c r="D5" s="90" t="s">
        <v>3</v>
      </c>
      <c r="E5" s="90" t="s">
        <v>4</v>
      </c>
      <c r="F5" s="90" t="s">
        <v>5</v>
      </c>
      <c r="G5" s="91" t="s">
        <v>6</v>
      </c>
      <c r="H5" s="92" t="s">
        <v>168</v>
      </c>
      <c r="I5" s="82" t="s">
        <v>7</v>
      </c>
      <c r="O5" s="1"/>
      <c r="Q5" s="1"/>
    </row>
    <row r="6" spans="1:19" ht="18.75" customHeight="1" thickBot="1" x14ac:dyDescent="0.3">
      <c r="A6" s="200">
        <v>2010</v>
      </c>
      <c r="B6" s="14">
        <v>103153</v>
      </c>
      <c r="C6" s="14">
        <v>51541</v>
      </c>
      <c r="D6" s="14">
        <v>1700820</v>
      </c>
      <c r="E6" s="14">
        <v>267996</v>
      </c>
      <c r="F6" s="10" t="s">
        <v>11</v>
      </c>
      <c r="G6" s="14">
        <v>215417</v>
      </c>
      <c r="H6" s="145" t="s">
        <v>11</v>
      </c>
      <c r="I6" s="206">
        <v>2010</v>
      </c>
      <c r="M6" s="1"/>
      <c r="O6" s="1"/>
      <c r="S6" s="2"/>
    </row>
    <row r="7" spans="1:19" ht="15.75" thickBot="1" x14ac:dyDescent="0.3">
      <c r="A7" s="200">
        <v>2011</v>
      </c>
      <c r="B7" s="14">
        <v>99425</v>
      </c>
      <c r="C7" s="14">
        <v>46395</v>
      </c>
      <c r="D7" s="14">
        <v>1700176</v>
      </c>
      <c r="E7" s="14">
        <v>282577</v>
      </c>
      <c r="F7" s="10" t="s">
        <v>11</v>
      </c>
      <c r="G7" s="14">
        <v>216658</v>
      </c>
      <c r="H7" s="145" t="s">
        <v>11</v>
      </c>
      <c r="I7" s="206">
        <v>2011</v>
      </c>
    </row>
    <row r="8" spans="1:19" ht="15.75" thickBot="1" x14ac:dyDescent="0.3">
      <c r="A8" s="200">
        <v>2012</v>
      </c>
      <c r="B8" s="14">
        <v>102314</v>
      </c>
      <c r="C8" s="14">
        <v>50799</v>
      </c>
      <c r="D8" s="14">
        <v>1686353</v>
      </c>
      <c r="E8" s="14">
        <v>293251</v>
      </c>
      <c r="F8" s="10" t="s">
        <v>11</v>
      </c>
      <c r="G8" s="14">
        <v>216073</v>
      </c>
      <c r="H8" s="145" t="s">
        <v>11</v>
      </c>
      <c r="I8" s="206">
        <v>2012</v>
      </c>
    </row>
    <row r="9" spans="1:19" ht="15.75" thickBot="1" x14ac:dyDescent="0.3">
      <c r="A9" s="200">
        <v>2013</v>
      </c>
      <c r="B9" s="14">
        <v>103580</v>
      </c>
      <c r="C9" s="14">
        <v>47891</v>
      </c>
      <c r="D9" s="14">
        <v>1712412</v>
      </c>
      <c r="E9" s="14">
        <v>308400</v>
      </c>
      <c r="F9" s="10" t="s">
        <v>11</v>
      </c>
      <c r="G9" s="14">
        <v>221136</v>
      </c>
      <c r="H9" s="145" t="s">
        <v>11</v>
      </c>
      <c r="I9" s="206">
        <v>2013</v>
      </c>
    </row>
    <row r="10" spans="1:19" ht="15.75" thickBot="1" x14ac:dyDescent="0.3">
      <c r="A10" s="200">
        <v>2014</v>
      </c>
      <c r="B10" s="121" t="s">
        <v>11</v>
      </c>
      <c r="C10" s="14">
        <v>50087</v>
      </c>
      <c r="D10" s="14">
        <v>1699377</v>
      </c>
      <c r="E10" s="14">
        <v>319954</v>
      </c>
      <c r="F10" s="10" t="s">
        <v>11</v>
      </c>
      <c r="G10" s="14">
        <v>221526</v>
      </c>
      <c r="H10" s="145" t="s">
        <v>11</v>
      </c>
      <c r="I10" s="206">
        <v>2014</v>
      </c>
    </row>
    <row r="11" spans="1:19" x14ac:dyDescent="0.25">
      <c r="A11" s="200">
        <v>2015</v>
      </c>
      <c r="B11" s="14">
        <v>92304</v>
      </c>
      <c r="C11" s="14">
        <v>50778</v>
      </c>
      <c r="D11" s="14">
        <v>1705891</v>
      </c>
      <c r="E11" s="14">
        <v>326467</v>
      </c>
      <c r="F11" s="10" t="s">
        <v>11</v>
      </c>
      <c r="G11" s="14">
        <v>219930</v>
      </c>
      <c r="H11" s="145" t="s">
        <v>11</v>
      </c>
      <c r="I11" s="206">
        <v>2015</v>
      </c>
    </row>
    <row r="12" spans="1:19" ht="15.75" thickBot="1" x14ac:dyDescent="0.3">
      <c r="A12" s="201">
        <v>2016</v>
      </c>
      <c r="B12" s="101">
        <v>89591</v>
      </c>
      <c r="C12" s="101">
        <v>50971</v>
      </c>
      <c r="D12" s="101">
        <v>1648675</v>
      </c>
      <c r="E12" s="101">
        <v>343199</v>
      </c>
      <c r="F12" s="101" t="s">
        <v>11</v>
      </c>
      <c r="G12" s="101">
        <v>233940</v>
      </c>
      <c r="H12" s="103" t="s">
        <v>11</v>
      </c>
      <c r="I12" s="207">
        <v>2016</v>
      </c>
    </row>
    <row r="13" spans="1:19" ht="15.75" thickTop="1" x14ac:dyDescent="0.25">
      <c r="A13" s="54" t="s">
        <v>162</v>
      </c>
      <c r="I13" s="25" t="s">
        <v>229</v>
      </c>
    </row>
  </sheetData>
  <printOptions horizontalCentered="1"/>
  <pageMargins left="0.45" right="0.45" top="0.5" bottom="0.5" header="0.3" footer="0.3"/>
  <pageSetup paperSize="9" scale="110" orientation="portrait" r:id="rId1"/>
  <rowBreaks count="1" manualBreakCount="1">
    <brk id="1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rightToLeft="1" zoomScaleNormal="100" zoomScaleSheetLayoutView="100" workbookViewId="0">
      <selection activeCell="A7" sqref="A7"/>
    </sheetView>
  </sheetViews>
  <sheetFormatPr defaultRowHeight="15" x14ac:dyDescent="0.25"/>
  <cols>
    <col min="1" max="1" width="32.42578125" customWidth="1"/>
    <col min="3" max="3" width="32.7109375" customWidth="1"/>
  </cols>
  <sheetData>
    <row r="1" spans="1:4" ht="26.25" x14ac:dyDescent="0.35">
      <c r="A1" s="49" t="s">
        <v>99</v>
      </c>
      <c r="B1" s="37"/>
      <c r="C1" s="50" t="s">
        <v>100</v>
      </c>
    </row>
    <row r="2" spans="1:4" ht="18.75" x14ac:dyDescent="0.25">
      <c r="A2" s="57" t="s">
        <v>113</v>
      </c>
      <c r="B2" s="38"/>
      <c r="C2" s="58" t="s">
        <v>114</v>
      </c>
    </row>
    <row r="3" spans="1:4" ht="18.75" x14ac:dyDescent="0.25">
      <c r="A3" s="57" t="s">
        <v>164</v>
      </c>
      <c r="B3" s="38"/>
      <c r="C3" s="58" t="s">
        <v>115</v>
      </c>
    </row>
    <row r="4" spans="1:4" ht="18.75" x14ac:dyDescent="0.25">
      <c r="A4" s="57" t="s">
        <v>116</v>
      </c>
      <c r="B4" s="38"/>
      <c r="C4" s="58" t="s">
        <v>165</v>
      </c>
    </row>
    <row r="5" spans="1:4" ht="9.75" customHeight="1" x14ac:dyDescent="0.4">
      <c r="A5" s="39"/>
      <c r="B5" s="39"/>
      <c r="C5" s="40"/>
    </row>
    <row r="6" spans="1:4" ht="26.25" x14ac:dyDescent="0.35">
      <c r="A6" s="49" t="s">
        <v>101</v>
      </c>
      <c r="B6" s="37"/>
      <c r="C6" s="50" t="s">
        <v>102</v>
      </c>
    </row>
    <row r="7" spans="1:4" ht="8.25" customHeight="1" x14ac:dyDescent="0.25">
      <c r="A7" s="41"/>
      <c r="B7" s="41"/>
      <c r="C7" s="42"/>
    </row>
    <row r="8" spans="1:4" ht="87" x14ac:dyDescent="0.25">
      <c r="A8" s="190" t="s">
        <v>166</v>
      </c>
      <c r="B8" s="41"/>
      <c r="C8" s="44" t="s">
        <v>117</v>
      </c>
    </row>
    <row r="9" spans="1:4" ht="7.5" customHeight="1" x14ac:dyDescent="0.25">
      <c r="A9" s="190"/>
      <c r="B9" s="41"/>
      <c r="C9" s="44"/>
    </row>
    <row r="10" spans="1:4" ht="43.5" x14ac:dyDescent="0.25">
      <c r="A10" s="190" t="s">
        <v>167</v>
      </c>
      <c r="B10" s="41"/>
      <c r="C10" s="44" t="s">
        <v>118</v>
      </c>
    </row>
    <row r="11" spans="1:4" ht="11.25" customHeight="1" x14ac:dyDescent="0.25">
      <c r="A11" s="190"/>
      <c r="B11" s="41"/>
      <c r="C11" s="44"/>
    </row>
    <row r="12" spans="1:4" ht="108.75" x14ac:dyDescent="0.25">
      <c r="A12" s="190" t="s">
        <v>176</v>
      </c>
      <c r="B12" s="41"/>
      <c r="C12" s="44" t="s">
        <v>177</v>
      </c>
      <c r="D12" s="68"/>
    </row>
    <row r="13" spans="1:4" ht="9.75" customHeight="1" x14ac:dyDescent="0.25">
      <c r="A13" s="43"/>
      <c r="B13" s="41"/>
      <c r="C13" s="44"/>
    </row>
    <row r="14" spans="1:4" ht="26.25" x14ac:dyDescent="0.35">
      <c r="A14" s="49" t="s">
        <v>103</v>
      </c>
      <c r="B14" s="37"/>
      <c r="C14" s="50" t="s">
        <v>119</v>
      </c>
    </row>
    <row r="15" spans="1:4" ht="18" x14ac:dyDescent="0.25">
      <c r="A15" s="191" t="s">
        <v>120</v>
      </c>
      <c r="B15" s="45"/>
      <c r="C15" s="192" t="s">
        <v>121</v>
      </c>
    </row>
    <row r="16" spans="1:4" ht="18" x14ac:dyDescent="0.25">
      <c r="A16" s="191" t="s">
        <v>122</v>
      </c>
      <c r="B16" s="46"/>
      <c r="C16" s="192" t="s">
        <v>58</v>
      </c>
    </row>
    <row r="17" spans="1:3" ht="18" x14ac:dyDescent="0.25">
      <c r="A17" s="191" t="s">
        <v>123</v>
      </c>
      <c r="B17" s="45"/>
      <c r="C17" s="192" t="s">
        <v>47</v>
      </c>
    </row>
    <row r="18" spans="1:3" ht="18" x14ac:dyDescent="0.25">
      <c r="A18" s="191" t="s">
        <v>124</v>
      </c>
      <c r="B18" s="45"/>
      <c r="C18" s="192" t="s">
        <v>48</v>
      </c>
    </row>
    <row r="19" spans="1:3" ht="15.75" x14ac:dyDescent="0.25">
      <c r="A19" s="191" t="s">
        <v>141</v>
      </c>
      <c r="C19" s="192" t="s">
        <v>140</v>
      </c>
    </row>
  </sheetData>
  <printOptions horizontalCentere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rightToLeft="1" zoomScale="115" zoomScaleNormal="115" zoomScaleSheetLayoutView="100" workbookViewId="0">
      <selection activeCell="B37" sqref="B37"/>
    </sheetView>
  </sheetViews>
  <sheetFormatPr defaultRowHeight="15" x14ac:dyDescent="0.25"/>
  <cols>
    <col min="1" max="1" width="32.28515625" customWidth="1"/>
    <col min="2" max="7" width="8.7109375" customWidth="1"/>
    <col min="8" max="8" width="28.7109375" customWidth="1"/>
  </cols>
  <sheetData>
    <row r="1" spans="1:8" ht="18.75" x14ac:dyDescent="0.45">
      <c r="A1" s="241" t="s">
        <v>194</v>
      </c>
      <c r="B1" s="62"/>
      <c r="C1" s="62"/>
      <c r="D1" s="62"/>
      <c r="E1" s="62"/>
      <c r="F1" s="62"/>
      <c r="G1" s="62"/>
      <c r="H1" s="62"/>
    </row>
    <row r="2" spans="1:8" x14ac:dyDescent="0.25">
      <c r="A2" s="242" t="s">
        <v>195</v>
      </c>
      <c r="B2" s="61"/>
      <c r="C2" s="61"/>
      <c r="D2" s="61"/>
      <c r="E2" s="61"/>
      <c r="F2" s="61"/>
      <c r="G2" s="61"/>
      <c r="H2" s="61"/>
    </row>
    <row r="3" spans="1:8" ht="16.5" x14ac:dyDescent="0.35">
      <c r="A3" s="149" t="s">
        <v>172</v>
      </c>
      <c r="H3" s="150" t="s">
        <v>173</v>
      </c>
    </row>
    <row r="4" spans="1:8" ht="18" x14ac:dyDescent="0.45">
      <c r="A4" s="76"/>
      <c r="B4" s="83" t="s">
        <v>183</v>
      </c>
      <c r="C4" s="84" t="s">
        <v>55</v>
      </c>
      <c r="D4" s="84" t="s">
        <v>56</v>
      </c>
      <c r="E4" s="84" t="s">
        <v>184</v>
      </c>
      <c r="F4" s="84" t="s">
        <v>185</v>
      </c>
      <c r="G4" s="85" t="s">
        <v>186</v>
      </c>
      <c r="H4" s="76"/>
    </row>
    <row r="5" spans="1:8" ht="19.5" thickBot="1" x14ac:dyDescent="0.5">
      <c r="A5" s="81" t="s">
        <v>0</v>
      </c>
      <c r="B5" s="89" t="s">
        <v>1</v>
      </c>
      <c r="C5" s="90" t="s">
        <v>2</v>
      </c>
      <c r="D5" s="90" t="s">
        <v>3</v>
      </c>
      <c r="E5" s="90" t="s">
        <v>4</v>
      </c>
      <c r="F5" s="90" t="s">
        <v>5</v>
      </c>
      <c r="G5" s="91" t="s">
        <v>6</v>
      </c>
      <c r="H5" s="82" t="s">
        <v>7</v>
      </c>
    </row>
    <row r="6" spans="1:8" x14ac:dyDescent="0.25">
      <c r="A6" s="93">
        <v>2010</v>
      </c>
      <c r="B6" s="193"/>
      <c r="C6" s="194"/>
      <c r="D6" s="194"/>
      <c r="E6" s="194"/>
      <c r="F6" s="194"/>
      <c r="G6" s="194"/>
      <c r="H6" s="94">
        <v>2010</v>
      </c>
    </row>
    <row r="7" spans="1:8" s="80" customFormat="1" ht="18" x14ac:dyDescent="0.25">
      <c r="A7" s="214" t="s">
        <v>29</v>
      </c>
      <c r="B7" s="16">
        <v>60.2</v>
      </c>
      <c r="C7" s="16">
        <v>80.5</v>
      </c>
      <c r="D7" s="148" t="s">
        <v>11</v>
      </c>
      <c r="E7" s="16">
        <v>54.5</v>
      </c>
      <c r="F7" s="12" t="s">
        <v>11</v>
      </c>
      <c r="G7" s="15">
        <v>64.8</v>
      </c>
      <c r="H7" s="220" t="s">
        <v>31</v>
      </c>
    </row>
    <row r="8" spans="1:8" s="72" customFormat="1" ht="17.25" customHeight="1" x14ac:dyDescent="0.25">
      <c r="A8" s="216" t="s">
        <v>30</v>
      </c>
      <c r="B8" s="221">
        <v>4.5</v>
      </c>
      <c r="C8" s="221">
        <v>5.5</v>
      </c>
      <c r="D8" s="222">
        <v>3.9</v>
      </c>
      <c r="E8" s="221">
        <v>3.4</v>
      </c>
      <c r="F8" s="130" t="s">
        <v>11</v>
      </c>
      <c r="G8" s="222">
        <v>5.9</v>
      </c>
      <c r="H8" s="220" t="s">
        <v>32</v>
      </c>
    </row>
    <row r="9" spans="1:8" ht="21" customHeight="1" x14ac:dyDescent="0.25">
      <c r="A9" s="93">
        <v>2011</v>
      </c>
      <c r="B9" s="146"/>
      <c r="C9" s="146"/>
      <c r="D9" s="146"/>
      <c r="E9" s="146"/>
      <c r="F9" s="182"/>
      <c r="G9" s="146"/>
      <c r="H9" s="94">
        <v>2011</v>
      </c>
    </row>
    <row r="10" spans="1:8" ht="18.75" x14ac:dyDescent="0.25">
      <c r="A10" s="217" t="s">
        <v>29</v>
      </c>
      <c r="B10" s="15">
        <v>58.2</v>
      </c>
      <c r="C10" s="15">
        <v>72.7</v>
      </c>
      <c r="D10" s="15" t="s">
        <v>11</v>
      </c>
      <c r="E10" s="15">
        <v>56.3</v>
      </c>
      <c r="F10" s="183" t="s">
        <v>11</v>
      </c>
      <c r="G10" s="15">
        <v>59.4</v>
      </c>
      <c r="H10" s="220" t="s">
        <v>31</v>
      </c>
    </row>
    <row r="11" spans="1:8" s="72" customFormat="1" ht="17.25" customHeight="1" x14ac:dyDescent="0.25">
      <c r="A11" s="223" t="s">
        <v>30</v>
      </c>
      <c r="B11" s="222">
        <v>4.5</v>
      </c>
      <c r="C11" s="222">
        <v>5.5</v>
      </c>
      <c r="D11" s="222">
        <v>3.9</v>
      </c>
      <c r="E11" s="222">
        <v>3.2</v>
      </c>
      <c r="F11" s="224" t="s">
        <v>11</v>
      </c>
      <c r="G11" s="222">
        <v>5.7</v>
      </c>
      <c r="H11" s="220" t="s">
        <v>32</v>
      </c>
    </row>
    <row r="12" spans="1:8" ht="21" customHeight="1" x14ac:dyDescent="0.25">
      <c r="A12" s="93">
        <v>2012</v>
      </c>
      <c r="B12" s="146"/>
      <c r="C12" s="146"/>
      <c r="D12" s="146"/>
      <c r="E12" s="146"/>
      <c r="F12" s="182"/>
      <c r="G12" s="146"/>
      <c r="H12" s="94">
        <v>2012</v>
      </c>
    </row>
    <row r="13" spans="1:8" ht="18.75" x14ac:dyDescent="0.25">
      <c r="A13" s="217" t="s">
        <v>29</v>
      </c>
      <c r="B13" s="15">
        <v>60</v>
      </c>
      <c r="C13" s="15">
        <v>76.8</v>
      </c>
      <c r="D13" s="15" t="s">
        <v>11</v>
      </c>
      <c r="E13" s="15">
        <v>59</v>
      </c>
      <c r="F13" s="183" t="s">
        <v>11</v>
      </c>
      <c r="G13" s="15">
        <v>60.4</v>
      </c>
      <c r="H13" s="220" t="s">
        <v>31</v>
      </c>
    </row>
    <row r="14" spans="1:8" s="72" customFormat="1" ht="20.25" customHeight="1" x14ac:dyDescent="0.25">
      <c r="A14" s="223" t="s">
        <v>30</v>
      </c>
      <c r="B14" s="222">
        <v>4.5999999999999996</v>
      </c>
      <c r="C14" s="222">
        <v>5.5</v>
      </c>
      <c r="D14" s="222">
        <v>3.9</v>
      </c>
      <c r="E14" s="222">
        <v>3.3</v>
      </c>
      <c r="F14" s="224" t="s">
        <v>11</v>
      </c>
      <c r="G14" s="222">
        <v>6</v>
      </c>
      <c r="H14" s="220" t="s">
        <v>32</v>
      </c>
    </row>
    <row r="15" spans="1:8" ht="21" customHeight="1" x14ac:dyDescent="0.25">
      <c r="A15" s="93">
        <v>2013</v>
      </c>
      <c r="B15" s="146"/>
      <c r="C15" s="146"/>
      <c r="D15" s="146"/>
      <c r="E15" s="146"/>
      <c r="F15" s="182"/>
      <c r="G15" s="146"/>
      <c r="H15" s="94">
        <v>2013</v>
      </c>
    </row>
    <row r="16" spans="1:8" ht="18.75" x14ac:dyDescent="0.25">
      <c r="A16" s="217" t="s">
        <v>29</v>
      </c>
      <c r="B16" s="15">
        <v>55.9</v>
      </c>
      <c r="C16" s="15">
        <v>75</v>
      </c>
      <c r="D16" s="15" t="s">
        <v>11</v>
      </c>
      <c r="E16" s="15">
        <v>60.5</v>
      </c>
      <c r="F16" s="183" t="s">
        <v>11</v>
      </c>
      <c r="G16" s="15">
        <v>61.1</v>
      </c>
      <c r="H16" s="220" t="s">
        <v>31</v>
      </c>
    </row>
    <row r="17" spans="1:8" s="72" customFormat="1" ht="18.75" x14ac:dyDescent="0.25">
      <c r="A17" s="223" t="s">
        <v>30</v>
      </c>
      <c r="B17" s="222">
        <v>4.2</v>
      </c>
      <c r="C17" s="222">
        <v>5.4</v>
      </c>
      <c r="D17" s="222">
        <v>3.9</v>
      </c>
      <c r="E17" s="222">
        <v>3.3</v>
      </c>
      <c r="F17" s="224" t="s">
        <v>11</v>
      </c>
      <c r="G17" s="222">
        <v>6</v>
      </c>
      <c r="H17" s="220" t="s">
        <v>32</v>
      </c>
    </row>
    <row r="18" spans="1:8" ht="21" customHeight="1" x14ac:dyDescent="0.25">
      <c r="A18" s="93">
        <v>2014</v>
      </c>
      <c r="B18" s="146"/>
      <c r="C18" s="146"/>
      <c r="D18" s="146"/>
      <c r="E18" s="146"/>
      <c r="F18" s="182"/>
      <c r="G18" s="146"/>
      <c r="H18" s="94">
        <v>2014</v>
      </c>
    </row>
    <row r="19" spans="1:8" ht="18.75" x14ac:dyDescent="0.25">
      <c r="A19" s="217" t="s">
        <v>29</v>
      </c>
      <c r="B19" s="15">
        <v>53</v>
      </c>
      <c r="C19" s="15">
        <v>79.900000000000006</v>
      </c>
      <c r="D19" s="15" t="s">
        <v>11</v>
      </c>
      <c r="E19" s="15">
        <v>61.8</v>
      </c>
      <c r="F19" s="183" t="s">
        <v>11</v>
      </c>
      <c r="G19" s="15">
        <v>62.1</v>
      </c>
      <c r="H19" s="220" t="s">
        <v>31</v>
      </c>
    </row>
    <row r="20" spans="1:8" s="72" customFormat="1" ht="18.75" x14ac:dyDescent="0.25">
      <c r="A20" s="223" t="s">
        <v>30</v>
      </c>
      <c r="B20" s="222">
        <v>4.2</v>
      </c>
      <c r="C20" s="222">
        <v>5.5</v>
      </c>
      <c r="D20" s="222">
        <v>3.9</v>
      </c>
      <c r="E20" s="222">
        <v>3.2</v>
      </c>
      <c r="F20" s="224" t="s">
        <v>11</v>
      </c>
      <c r="G20" s="222">
        <v>6.2</v>
      </c>
      <c r="H20" s="220" t="s">
        <v>32</v>
      </c>
    </row>
    <row r="21" spans="1:8" ht="21" customHeight="1" x14ac:dyDescent="0.25">
      <c r="A21" s="93">
        <v>2015</v>
      </c>
      <c r="B21" s="146"/>
      <c r="C21" s="146"/>
      <c r="D21" s="146"/>
      <c r="E21" s="146"/>
      <c r="F21" s="182"/>
      <c r="G21" s="146"/>
      <c r="H21" s="94">
        <v>2015</v>
      </c>
    </row>
    <row r="22" spans="1:8" ht="18.75" x14ac:dyDescent="0.25">
      <c r="A22" s="217" t="s">
        <v>29</v>
      </c>
      <c r="B22" s="15">
        <v>51.5</v>
      </c>
      <c r="C22" s="15" t="s">
        <v>33</v>
      </c>
      <c r="D22" s="15" t="s">
        <v>11</v>
      </c>
      <c r="E22" s="15">
        <v>61.4</v>
      </c>
      <c r="F22" s="183" t="s">
        <v>11</v>
      </c>
      <c r="G22" s="15">
        <v>63.3</v>
      </c>
      <c r="H22" s="220" t="s">
        <v>31</v>
      </c>
    </row>
    <row r="23" spans="1:8" s="72" customFormat="1" ht="18.75" x14ac:dyDescent="0.25">
      <c r="A23" s="223" t="s">
        <v>30</v>
      </c>
      <c r="B23" s="222">
        <v>4.2</v>
      </c>
      <c r="C23" s="222">
        <v>5.5</v>
      </c>
      <c r="D23" s="222">
        <v>3.9</v>
      </c>
      <c r="E23" s="222">
        <v>3.3</v>
      </c>
      <c r="F23" s="224" t="s">
        <v>11</v>
      </c>
      <c r="G23" s="222">
        <v>6.2</v>
      </c>
      <c r="H23" s="220" t="s">
        <v>32</v>
      </c>
    </row>
    <row r="24" spans="1:8" ht="21" customHeight="1" x14ac:dyDescent="0.25">
      <c r="A24" s="93">
        <v>2016</v>
      </c>
      <c r="B24" s="146"/>
      <c r="C24" s="146"/>
      <c r="D24" s="146"/>
      <c r="E24" s="146"/>
      <c r="F24" s="182"/>
      <c r="G24" s="146"/>
      <c r="H24" s="94">
        <v>2016</v>
      </c>
    </row>
    <row r="25" spans="1:8" ht="18.75" x14ac:dyDescent="0.25">
      <c r="A25" s="218" t="s">
        <v>29</v>
      </c>
      <c r="B25" s="15">
        <v>54</v>
      </c>
      <c r="C25" s="15" t="s">
        <v>33</v>
      </c>
      <c r="D25" s="15">
        <v>58.6</v>
      </c>
      <c r="E25" s="15">
        <v>63.3</v>
      </c>
      <c r="F25" s="183" t="s">
        <v>11</v>
      </c>
      <c r="G25" s="184" t="s">
        <v>33</v>
      </c>
      <c r="H25" s="212" t="s">
        <v>31</v>
      </c>
    </row>
    <row r="26" spans="1:8" s="72" customFormat="1" ht="19.5" customHeight="1" thickBot="1" x14ac:dyDescent="0.3">
      <c r="A26" s="219" t="s">
        <v>30</v>
      </c>
      <c r="B26" s="225">
        <v>4.4000000000000004</v>
      </c>
      <c r="C26" s="225">
        <v>5.5</v>
      </c>
      <c r="D26" s="225">
        <v>3.9</v>
      </c>
      <c r="E26" s="225">
        <v>3.3</v>
      </c>
      <c r="F26" s="140" t="s">
        <v>11</v>
      </c>
      <c r="G26" s="140" t="s">
        <v>33</v>
      </c>
      <c r="H26" s="213" t="s">
        <v>32</v>
      </c>
    </row>
    <row r="27" spans="1:8" ht="15.75" thickTop="1" x14ac:dyDescent="0.25"/>
  </sheetData>
  <printOptions horizontalCentered="1"/>
  <pageMargins left="0.45" right="0.45" top="0.5" bottom="0.5" header="0.3" footer="0.3"/>
  <pageSetup paperSize="9" scale="8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rightToLeft="1" zoomScale="115" zoomScaleNormal="115" zoomScaleSheetLayoutView="100" workbookViewId="0">
      <selection activeCell="A7" sqref="A7"/>
    </sheetView>
  </sheetViews>
  <sheetFormatPr defaultRowHeight="15" x14ac:dyDescent="0.25"/>
  <cols>
    <col min="1" max="1" width="17.140625" customWidth="1"/>
    <col min="2" max="3" width="11.28515625" customWidth="1"/>
    <col min="4" max="4" width="12.28515625" customWidth="1"/>
    <col min="5" max="7" width="11.28515625" customWidth="1"/>
    <col min="8" max="8" width="10.28515625" customWidth="1"/>
    <col min="9" max="9" width="24.42578125" customWidth="1"/>
  </cols>
  <sheetData>
    <row r="1" spans="1:10" ht="18.75" x14ac:dyDescent="0.45">
      <c r="A1" s="241" t="s">
        <v>193</v>
      </c>
      <c r="B1" s="62"/>
      <c r="C1" s="62"/>
      <c r="D1" s="62"/>
      <c r="E1" s="62"/>
      <c r="F1" s="62"/>
      <c r="G1" s="62"/>
      <c r="H1" s="62"/>
      <c r="I1" s="62"/>
    </row>
    <row r="2" spans="1:10" x14ac:dyDescent="0.25">
      <c r="A2" s="61" t="s">
        <v>79</v>
      </c>
      <c r="B2" s="61"/>
      <c r="C2" s="61"/>
      <c r="D2" s="61"/>
      <c r="E2" s="61"/>
      <c r="F2" s="61"/>
      <c r="G2" s="61"/>
      <c r="H2" s="61"/>
      <c r="I2" s="61"/>
    </row>
    <row r="3" spans="1:10" ht="15" customHeight="1" x14ac:dyDescent="0.35">
      <c r="A3" s="6" t="s">
        <v>57</v>
      </c>
      <c r="B3" s="25"/>
      <c r="C3" s="25"/>
      <c r="D3" s="25"/>
      <c r="E3" s="25"/>
      <c r="F3" s="25"/>
      <c r="G3" s="25"/>
      <c r="H3" s="25"/>
      <c r="I3" s="11" t="s">
        <v>58</v>
      </c>
    </row>
    <row r="4" spans="1:10" ht="18" x14ac:dyDescent="0.45">
      <c r="A4" s="76"/>
      <c r="B4" s="83" t="s">
        <v>183</v>
      </c>
      <c r="C4" s="84" t="s">
        <v>55</v>
      </c>
      <c r="D4" s="84" t="s">
        <v>56</v>
      </c>
      <c r="E4" s="84" t="s">
        <v>184</v>
      </c>
      <c r="F4" s="84" t="s">
        <v>185</v>
      </c>
      <c r="G4" s="85" t="s">
        <v>186</v>
      </c>
      <c r="H4" s="86" t="s">
        <v>54</v>
      </c>
      <c r="I4" s="76"/>
    </row>
    <row r="5" spans="1:10" ht="19.5" customHeight="1" thickBot="1" x14ac:dyDescent="0.5">
      <c r="A5" s="81" t="s">
        <v>182</v>
      </c>
      <c r="B5" s="89" t="s">
        <v>1</v>
      </c>
      <c r="C5" s="90" t="s">
        <v>2</v>
      </c>
      <c r="D5" s="90" t="s">
        <v>3</v>
      </c>
      <c r="E5" s="90" t="s">
        <v>4</v>
      </c>
      <c r="F5" s="90" t="s">
        <v>5</v>
      </c>
      <c r="G5" s="91" t="s">
        <v>6</v>
      </c>
      <c r="H5" s="92" t="s">
        <v>168</v>
      </c>
      <c r="I5" s="189" t="s">
        <v>181</v>
      </c>
    </row>
    <row r="6" spans="1:10" ht="12.75" customHeight="1" x14ac:dyDescent="0.25">
      <c r="A6" s="93">
        <v>2010</v>
      </c>
      <c r="B6" s="211"/>
      <c r="C6" s="208"/>
      <c r="D6" s="208"/>
      <c r="E6" s="208"/>
      <c r="F6" s="209"/>
      <c r="G6" s="208"/>
      <c r="H6" s="210"/>
      <c r="I6" s="94">
        <v>2010</v>
      </c>
      <c r="J6" s="250"/>
    </row>
    <row r="7" spans="1:10" ht="18" x14ac:dyDescent="0.25">
      <c r="A7" s="214" t="s">
        <v>34</v>
      </c>
      <c r="B7" s="14">
        <v>36355</v>
      </c>
      <c r="C7" s="14">
        <v>20593</v>
      </c>
      <c r="D7" s="14">
        <v>266049</v>
      </c>
      <c r="E7" s="14">
        <v>92219</v>
      </c>
      <c r="F7" s="14">
        <v>28695</v>
      </c>
      <c r="G7" s="14">
        <v>236733</v>
      </c>
      <c r="H7" s="96">
        <f>SUM(B7:G7)</f>
        <v>680644</v>
      </c>
      <c r="I7" s="220" t="s">
        <v>37</v>
      </c>
    </row>
    <row r="8" spans="1:10" ht="18" x14ac:dyDescent="0.25">
      <c r="A8" s="216" t="s">
        <v>35</v>
      </c>
      <c r="B8" s="14">
        <v>736851</v>
      </c>
      <c r="C8" s="14">
        <v>605022</v>
      </c>
      <c r="D8" s="14">
        <v>5614961</v>
      </c>
      <c r="E8" s="14">
        <v>1097085</v>
      </c>
      <c r="F8" s="14" t="s">
        <v>11</v>
      </c>
      <c r="G8" s="14">
        <v>1676278</v>
      </c>
      <c r="H8" s="98" t="s">
        <v>33</v>
      </c>
      <c r="I8" s="220" t="s">
        <v>78</v>
      </c>
    </row>
    <row r="9" spans="1:10" ht="18.75" thickBot="1" x14ac:dyDescent="0.3">
      <c r="A9" s="216" t="s">
        <v>36</v>
      </c>
      <c r="B9" s="14">
        <v>10304323</v>
      </c>
      <c r="C9" s="14">
        <v>12718222</v>
      </c>
      <c r="D9" s="14">
        <v>142579765</v>
      </c>
      <c r="E9" s="14">
        <v>15673499</v>
      </c>
      <c r="F9" s="14" t="s">
        <v>11</v>
      </c>
      <c r="G9" s="14" t="s">
        <v>11</v>
      </c>
      <c r="H9" s="98" t="s">
        <v>33</v>
      </c>
      <c r="I9" s="220" t="s">
        <v>38</v>
      </c>
    </row>
    <row r="10" spans="1:10" ht="15" customHeight="1" x14ac:dyDescent="0.25">
      <c r="A10" s="93">
        <v>2011</v>
      </c>
      <c r="B10" s="146"/>
      <c r="C10" s="146"/>
      <c r="D10" s="146"/>
      <c r="E10" s="146"/>
      <c r="F10" s="147"/>
      <c r="G10" s="146"/>
      <c r="H10" s="95"/>
      <c r="I10" s="94">
        <v>2011</v>
      </c>
    </row>
    <row r="11" spans="1:10" ht="18" x14ac:dyDescent="0.25">
      <c r="A11" s="214" t="s">
        <v>34</v>
      </c>
      <c r="B11" s="14">
        <v>35607</v>
      </c>
      <c r="C11" s="14">
        <v>16600</v>
      </c>
      <c r="D11" s="14">
        <v>262471</v>
      </c>
      <c r="E11" s="14">
        <v>87351</v>
      </c>
      <c r="F11" s="14">
        <v>28253</v>
      </c>
      <c r="G11" s="14">
        <v>252128</v>
      </c>
      <c r="H11" s="96">
        <f t="shared" ref="H11:H23" si="0">SUM(B11:G11)</f>
        <v>682410</v>
      </c>
      <c r="I11" s="220" t="s">
        <v>37</v>
      </c>
    </row>
    <row r="12" spans="1:10" ht="18" x14ac:dyDescent="0.25">
      <c r="A12" s="78" t="s">
        <v>35</v>
      </c>
      <c r="B12" s="14">
        <v>679822</v>
      </c>
      <c r="C12" s="14">
        <v>492367</v>
      </c>
      <c r="D12" s="14">
        <v>6098880</v>
      </c>
      <c r="E12" s="14">
        <v>1172289</v>
      </c>
      <c r="F12" s="14" t="s">
        <v>11</v>
      </c>
      <c r="G12" s="14">
        <v>1788224</v>
      </c>
      <c r="H12" s="98" t="s">
        <v>33</v>
      </c>
      <c r="I12" s="220" t="s">
        <v>78</v>
      </c>
    </row>
    <row r="13" spans="1:10" ht="18.75" thickBot="1" x14ac:dyDescent="0.3">
      <c r="A13" s="78" t="s">
        <v>36</v>
      </c>
      <c r="B13" s="14">
        <v>8644008</v>
      </c>
      <c r="C13" s="14">
        <v>11570743</v>
      </c>
      <c r="D13" s="14">
        <v>144731375</v>
      </c>
      <c r="E13" s="14">
        <v>18228423</v>
      </c>
      <c r="F13" s="14">
        <v>13161623</v>
      </c>
      <c r="G13" s="14" t="s">
        <v>11</v>
      </c>
      <c r="H13" s="98" t="s">
        <v>33</v>
      </c>
      <c r="I13" s="220" t="s">
        <v>38</v>
      </c>
    </row>
    <row r="14" spans="1:10" x14ac:dyDescent="0.25">
      <c r="A14" s="93">
        <v>2012</v>
      </c>
      <c r="B14" s="146"/>
      <c r="C14" s="146"/>
      <c r="D14" s="146"/>
      <c r="E14" s="146"/>
      <c r="F14" s="147"/>
      <c r="G14" s="146"/>
      <c r="H14" s="95"/>
      <c r="I14" s="94">
        <v>2012</v>
      </c>
    </row>
    <row r="15" spans="1:10" ht="18" x14ac:dyDescent="0.25">
      <c r="A15" s="214" t="s">
        <v>34</v>
      </c>
      <c r="B15" s="14">
        <v>36365</v>
      </c>
      <c r="C15" s="14">
        <v>18970</v>
      </c>
      <c r="D15" s="14">
        <v>275994</v>
      </c>
      <c r="E15" s="14">
        <v>90804</v>
      </c>
      <c r="F15" s="14">
        <v>32505</v>
      </c>
      <c r="G15" s="14">
        <v>261636</v>
      </c>
      <c r="H15" s="96">
        <f t="shared" si="0"/>
        <v>716274</v>
      </c>
      <c r="I15" s="220" t="s">
        <v>37</v>
      </c>
    </row>
    <row r="16" spans="1:10" ht="18" x14ac:dyDescent="0.25">
      <c r="A16" s="78" t="s">
        <v>35</v>
      </c>
      <c r="B16" s="14">
        <v>726885</v>
      </c>
      <c r="C16" s="14">
        <v>599579</v>
      </c>
      <c r="D16" s="14">
        <v>6381802</v>
      </c>
      <c r="E16" s="14">
        <v>1247016</v>
      </c>
      <c r="F16" s="14" t="s">
        <v>11</v>
      </c>
      <c r="G16" s="14">
        <v>1913963</v>
      </c>
      <c r="H16" s="98" t="s">
        <v>33</v>
      </c>
      <c r="I16" s="220" t="s">
        <v>78</v>
      </c>
    </row>
    <row r="17" spans="1:9" ht="18.75" thickBot="1" x14ac:dyDescent="0.3">
      <c r="A17" s="78" t="s">
        <v>36</v>
      </c>
      <c r="B17" s="14">
        <v>7478310</v>
      </c>
      <c r="C17" s="14">
        <v>12978641</v>
      </c>
      <c r="D17" s="14">
        <v>155660250</v>
      </c>
      <c r="E17" s="14">
        <v>19499997</v>
      </c>
      <c r="F17" s="14">
        <v>13186303</v>
      </c>
      <c r="G17" s="14" t="s">
        <v>11</v>
      </c>
      <c r="H17" s="98" t="s">
        <v>33</v>
      </c>
      <c r="I17" s="220" t="s">
        <v>77</v>
      </c>
    </row>
    <row r="18" spans="1:9" x14ac:dyDescent="0.25">
      <c r="A18" s="93">
        <v>2013</v>
      </c>
      <c r="B18" s="146"/>
      <c r="C18" s="146"/>
      <c r="D18" s="146"/>
      <c r="E18" s="146"/>
      <c r="F18" s="147"/>
      <c r="G18" s="146"/>
      <c r="H18" s="95"/>
      <c r="I18" s="94">
        <v>2013</v>
      </c>
    </row>
    <row r="19" spans="1:9" ht="18" x14ac:dyDescent="0.25">
      <c r="A19" s="214" t="s">
        <v>34</v>
      </c>
      <c r="B19" s="14">
        <v>38682</v>
      </c>
      <c r="C19" s="14">
        <v>18602</v>
      </c>
      <c r="D19" s="14">
        <v>286966</v>
      </c>
      <c r="E19" s="14">
        <v>93916</v>
      </c>
      <c r="F19" s="14">
        <v>41681</v>
      </c>
      <c r="G19" s="14">
        <v>270078</v>
      </c>
      <c r="H19" s="96">
        <f t="shared" si="0"/>
        <v>749925</v>
      </c>
      <c r="I19" s="220" t="s">
        <v>37</v>
      </c>
    </row>
    <row r="20" spans="1:9" ht="18" x14ac:dyDescent="0.25">
      <c r="A20" s="78" t="s">
        <v>35</v>
      </c>
      <c r="B20" s="14">
        <v>712061</v>
      </c>
      <c r="C20" s="14">
        <v>606850</v>
      </c>
      <c r="D20" s="14">
        <v>6723491</v>
      </c>
      <c r="E20" s="14">
        <v>1315860</v>
      </c>
      <c r="F20" s="14" t="s">
        <v>11</v>
      </c>
      <c r="G20" s="14">
        <v>1991834</v>
      </c>
      <c r="H20" s="98" t="s">
        <v>33</v>
      </c>
      <c r="I20" s="220" t="s">
        <v>78</v>
      </c>
    </row>
    <row r="21" spans="1:9" ht="18.75" thickBot="1" x14ac:dyDescent="0.3">
      <c r="A21" s="78" t="s">
        <v>36</v>
      </c>
      <c r="B21" s="14">
        <v>7701395</v>
      </c>
      <c r="C21" s="14">
        <v>14117512</v>
      </c>
      <c r="D21" s="14">
        <v>158030250</v>
      </c>
      <c r="E21" s="14">
        <v>20949688</v>
      </c>
      <c r="F21" s="14">
        <v>15218542</v>
      </c>
      <c r="G21" s="14" t="s">
        <v>11</v>
      </c>
      <c r="H21" s="98" t="s">
        <v>33</v>
      </c>
      <c r="I21" s="220" t="s">
        <v>77</v>
      </c>
    </row>
    <row r="22" spans="1:9" x14ac:dyDescent="0.25">
      <c r="A22" s="93">
        <v>2014</v>
      </c>
      <c r="B22" s="146"/>
      <c r="C22" s="146"/>
      <c r="D22" s="146"/>
      <c r="E22" s="146"/>
      <c r="F22" s="147"/>
      <c r="G22" s="146"/>
      <c r="H22" s="95"/>
      <c r="I22" s="94">
        <v>2014</v>
      </c>
    </row>
    <row r="23" spans="1:9" ht="18" x14ac:dyDescent="0.25">
      <c r="A23" s="214" t="s">
        <v>34</v>
      </c>
      <c r="B23" s="14">
        <v>35195</v>
      </c>
      <c r="C23" s="14">
        <v>18725</v>
      </c>
      <c r="D23" s="14">
        <v>305444</v>
      </c>
      <c r="E23" s="14">
        <v>94830</v>
      </c>
      <c r="F23" s="14" t="s">
        <v>11</v>
      </c>
      <c r="G23" s="14">
        <v>280129</v>
      </c>
      <c r="H23" s="96">
        <f t="shared" si="0"/>
        <v>734323</v>
      </c>
      <c r="I23" s="220" t="s">
        <v>37</v>
      </c>
    </row>
    <row r="24" spans="1:9" ht="18" x14ac:dyDescent="0.25">
      <c r="A24" s="78" t="s">
        <v>35</v>
      </c>
      <c r="B24" s="14" t="s">
        <v>11</v>
      </c>
      <c r="C24" s="14">
        <v>508032</v>
      </c>
      <c r="D24" s="14">
        <v>6343911</v>
      </c>
      <c r="E24" s="14">
        <v>1426789</v>
      </c>
      <c r="F24" s="14" t="s">
        <v>11</v>
      </c>
      <c r="G24" s="14" t="s">
        <v>11</v>
      </c>
      <c r="H24" s="98" t="s">
        <v>33</v>
      </c>
      <c r="I24" s="220" t="s">
        <v>78</v>
      </c>
    </row>
    <row r="25" spans="1:9" ht="18.75" thickBot="1" x14ac:dyDescent="0.3">
      <c r="A25" s="78" t="s">
        <v>36</v>
      </c>
      <c r="B25" s="14" t="s">
        <v>11</v>
      </c>
      <c r="C25" s="14">
        <v>13073896</v>
      </c>
      <c r="D25" s="14">
        <v>156367282</v>
      </c>
      <c r="E25" s="14">
        <v>22592380</v>
      </c>
      <c r="F25" s="14" t="s">
        <v>11</v>
      </c>
      <c r="G25" s="14" t="s">
        <v>11</v>
      </c>
      <c r="H25" s="98" t="s">
        <v>33</v>
      </c>
      <c r="I25" s="220" t="s">
        <v>77</v>
      </c>
    </row>
    <row r="26" spans="1:9" x14ac:dyDescent="0.25">
      <c r="A26" s="93">
        <v>2015</v>
      </c>
      <c r="B26" s="146"/>
      <c r="C26" s="146"/>
      <c r="D26" s="146"/>
      <c r="E26" s="146"/>
      <c r="F26" s="147"/>
      <c r="G26" s="146"/>
      <c r="H26" s="95"/>
      <c r="I26" s="94">
        <v>2015</v>
      </c>
    </row>
    <row r="27" spans="1:9" ht="18" x14ac:dyDescent="0.25">
      <c r="A27" s="214" t="s">
        <v>34</v>
      </c>
      <c r="B27" s="14">
        <v>32614</v>
      </c>
      <c r="C27" s="14">
        <v>18822</v>
      </c>
      <c r="D27" s="14">
        <v>310234</v>
      </c>
      <c r="E27" s="14">
        <v>102965</v>
      </c>
      <c r="F27" s="14" t="s">
        <v>11</v>
      </c>
      <c r="G27" s="14">
        <v>273752</v>
      </c>
      <c r="H27" s="96" t="s">
        <v>33</v>
      </c>
      <c r="I27" s="220" t="s">
        <v>37</v>
      </c>
    </row>
    <row r="28" spans="1:9" ht="18" x14ac:dyDescent="0.25">
      <c r="A28" s="78" t="s">
        <v>35</v>
      </c>
      <c r="B28" s="14">
        <v>715440</v>
      </c>
      <c r="C28" s="14">
        <v>532528</v>
      </c>
      <c r="D28" s="14">
        <v>6620304</v>
      </c>
      <c r="E28" s="14">
        <v>1556686</v>
      </c>
      <c r="F28" s="14" t="s">
        <v>11</v>
      </c>
      <c r="G28" s="14" t="s">
        <v>33</v>
      </c>
      <c r="H28" s="98" t="s">
        <v>33</v>
      </c>
      <c r="I28" s="220" t="s">
        <v>78</v>
      </c>
    </row>
    <row r="29" spans="1:9" ht="18.75" thickBot="1" x14ac:dyDescent="0.3">
      <c r="A29" s="78" t="s">
        <v>36</v>
      </c>
      <c r="B29" s="14">
        <v>9040948</v>
      </c>
      <c r="C29" s="14">
        <v>14835925</v>
      </c>
      <c r="D29" s="14">
        <v>157217013</v>
      </c>
      <c r="E29" s="14">
        <v>24726068</v>
      </c>
      <c r="F29" s="14" t="s">
        <v>11</v>
      </c>
      <c r="G29" s="14" t="s">
        <v>33</v>
      </c>
      <c r="H29" s="98" t="s">
        <v>33</v>
      </c>
      <c r="I29" s="220" t="s">
        <v>77</v>
      </c>
    </row>
    <row r="30" spans="1:9" x14ac:dyDescent="0.25">
      <c r="A30" s="93">
        <v>2016</v>
      </c>
      <c r="B30" s="146"/>
      <c r="C30" s="146"/>
      <c r="D30" s="146"/>
      <c r="E30" s="146"/>
      <c r="F30" s="147"/>
      <c r="G30" s="146"/>
      <c r="H30" s="95"/>
      <c r="I30" s="94">
        <v>2016</v>
      </c>
    </row>
    <row r="31" spans="1:9" ht="18" x14ac:dyDescent="0.25">
      <c r="A31" s="214" t="s">
        <v>34</v>
      </c>
      <c r="B31" s="14">
        <v>28869</v>
      </c>
      <c r="C31" s="14">
        <v>18154</v>
      </c>
      <c r="D31" s="14">
        <v>448453</v>
      </c>
      <c r="E31" s="14">
        <v>111313</v>
      </c>
      <c r="F31" s="14" t="s">
        <v>11</v>
      </c>
      <c r="G31" s="14">
        <v>276703</v>
      </c>
      <c r="H31" s="96" t="s">
        <v>33</v>
      </c>
      <c r="I31" s="220" t="s">
        <v>37</v>
      </c>
    </row>
    <row r="32" spans="1:9" ht="18" x14ac:dyDescent="0.25">
      <c r="A32" s="78" t="s">
        <v>35</v>
      </c>
      <c r="B32" s="14">
        <v>903187</v>
      </c>
      <c r="C32" s="14">
        <v>517098</v>
      </c>
      <c r="D32" s="14">
        <v>6929488</v>
      </c>
      <c r="E32" s="14">
        <v>1602116</v>
      </c>
      <c r="F32" s="14" t="s">
        <v>11</v>
      </c>
      <c r="G32" s="14" t="s">
        <v>33</v>
      </c>
      <c r="H32" s="98" t="s">
        <v>33</v>
      </c>
      <c r="I32" s="220" t="s">
        <v>78</v>
      </c>
    </row>
    <row r="33" spans="1:9" ht="18.75" thickBot="1" x14ac:dyDescent="0.3">
      <c r="A33" s="215" t="s">
        <v>36</v>
      </c>
      <c r="B33" s="151">
        <v>9474847</v>
      </c>
      <c r="C33" s="151">
        <v>16194004</v>
      </c>
      <c r="D33" s="151">
        <v>149617847</v>
      </c>
      <c r="E33" s="151">
        <v>26449046</v>
      </c>
      <c r="F33" s="151" t="s">
        <v>11</v>
      </c>
      <c r="G33" s="151" t="s">
        <v>33</v>
      </c>
      <c r="H33" s="152" t="s">
        <v>33</v>
      </c>
      <c r="I33" s="213" t="s">
        <v>77</v>
      </c>
    </row>
    <row r="34" spans="1:9" ht="15.75" thickTop="1" x14ac:dyDescent="0.25"/>
  </sheetData>
  <printOptions horizontalCentered="1"/>
  <pageMargins left="0.7" right="0.7" top="0.75" bottom="0.75" header="0.3" footer="0.3"/>
  <pageSetup paperSize="9" scale="70" orientation="portrait" horizontalDpi="300" verticalDpi="300" r:id="rId1"/>
  <rowBreaks count="1" manualBreakCount="1">
    <brk id="34" max="8"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rightToLeft="1" zoomScale="115" zoomScaleNormal="115" zoomScaleSheetLayoutView="115" workbookViewId="0">
      <selection activeCell="A7" sqref="A7"/>
    </sheetView>
  </sheetViews>
  <sheetFormatPr defaultRowHeight="15" x14ac:dyDescent="0.25"/>
  <cols>
    <col min="1" max="1" width="12.7109375" customWidth="1"/>
    <col min="2" max="7" width="8.7109375" customWidth="1"/>
    <col min="8" max="8" width="9.7109375" customWidth="1"/>
    <col min="9" max="9" width="11.42578125" customWidth="1"/>
  </cols>
  <sheetData>
    <row r="1" spans="1:9" ht="18.75" x14ac:dyDescent="0.45">
      <c r="A1" s="241" t="s">
        <v>191</v>
      </c>
      <c r="B1" s="62"/>
      <c r="C1" s="62"/>
      <c r="D1" s="62"/>
      <c r="E1" s="62"/>
      <c r="F1" s="62"/>
      <c r="G1" s="62"/>
      <c r="H1" s="62"/>
      <c r="I1" s="62"/>
    </row>
    <row r="2" spans="1:9" x14ac:dyDescent="0.25">
      <c r="A2" s="242" t="s">
        <v>192</v>
      </c>
      <c r="B2" s="61"/>
      <c r="C2" s="61"/>
      <c r="D2" s="61"/>
      <c r="E2" s="61"/>
      <c r="F2" s="61"/>
      <c r="G2" s="61"/>
      <c r="H2" s="61"/>
      <c r="I2" s="61"/>
    </row>
    <row r="3" spans="1:9" ht="16.5" x14ac:dyDescent="0.35">
      <c r="A3" s="6" t="s">
        <v>57</v>
      </c>
      <c r="B3" s="25"/>
      <c r="C3" s="25"/>
      <c r="D3" s="25"/>
      <c r="E3" s="25"/>
      <c r="F3" s="25"/>
      <c r="G3" s="25"/>
      <c r="H3" s="25"/>
      <c r="I3" s="11" t="s">
        <v>58</v>
      </c>
    </row>
    <row r="4" spans="1:9" ht="36" x14ac:dyDescent="0.45">
      <c r="A4" s="76"/>
      <c r="B4" s="83" t="s">
        <v>183</v>
      </c>
      <c r="C4" s="84" t="s">
        <v>55</v>
      </c>
      <c r="D4" s="84" t="s">
        <v>56</v>
      </c>
      <c r="E4" s="84" t="s">
        <v>184</v>
      </c>
      <c r="F4" s="84" t="s">
        <v>185</v>
      </c>
      <c r="G4" s="85" t="s">
        <v>186</v>
      </c>
      <c r="H4" s="86" t="s">
        <v>54</v>
      </c>
      <c r="I4" s="76"/>
    </row>
    <row r="5" spans="1:9" ht="19.5" thickBot="1" x14ac:dyDescent="0.5">
      <c r="A5" s="81" t="s">
        <v>0</v>
      </c>
      <c r="B5" s="89" t="s">
        <v>1</v>
      </c>
      <c r="C5" s="90" t="s">
        <v>2</v>
      </c>
      <c r="D5" s="90" t="s">
        <v>3</v>
      </c>
      <c r="E5" s="90" t="s">
        <v>4</v>
      </c>
      <c r="F5" s="90" t="s">
        <v>5</v>
      </c>
      <c r="G5" s="91" t="s">
        <v>6</v>
      </c>
      <c r="H5" s="92" t="s">
        <v>168</v>
      </c>
      <c r="I5" s="82" t="s">
        <v>7</v>
      </c>
    </row>
    <row r="6" spans="1:9" ht="15" customHeight="1" thickBot="1" x14ac:dyDescent="0.3">
      <c r="A6" s="200">
        <v>2010</v>
      </c>
      <c r="B6" s="14">
        <v>32910</v>
      </c>
      <c r="C6" s="10">
        <v>13023</v>
      </c>
      <c r="D6" s="10">
        <v>39521</v>
      </c>
      <c r="E6" s="10">
        <v>21926</v>
      </c>
      <c r="F6" s="10" t="s">
        <v>11</v>
      </c>
      <c r="G6" s="10">
        <v>8268</v>
      </c>
      <c r="H6" s="145" t="s">
        <v>11</v>
      </c>
      <c r="I6" s="206">
        <v>2010</v>
      </c>
    </row>
    <row r="7" spans="1:9" ht="15.75" thickBot="1" x14ac:dyDescent="0.3">
      <c r="A7" s="200">
        <v>2011</v>
      </c>
      <c r="B7" s="14">
        <v>38937</v>
      </c>
      <c r="C7" s="10">
        <v>14513</v>
      </c>
      <c r="D7" s="10">
        <v>38449</v>
      </c>
      <c r="E7" s="10">
        <v>57299</v>
      </c>
      <c r="F7" s="10" t="s">
        <v>11</v>
      </c>
      <c r="G7" s="10">
        <v>11147</v>
      </c>
      <c r="H7" s="145" t="s">
        <v>11</v>
      </c>
      <c r="I7" s="206">
        <v>2011</v>
      </c>
    </row>
    <row r="8" spans="1:9" ht="15.75" thickBot="1" x14ac:dyDescent="0.3">
      <c r="A8" s="200">
        <v>2012</v>
      </c>
      <c r="B8" s="14">
        <v>36057</v>
      </c>
      <c r="C8" s="10">
        <v>31429</v>
      </c>
      <c r="D8" s="10">
        <v>35846</v>
      </c>
      <c r="E8" s="10">
        <v>40935</v>
      </c>
      <c r="F8" s="10">
        <v>32552</v>
      </c>
      <c r="G8" s="10">
        <v>8540</v>
      </c>
      <c r="H8" s="145">
        <f>SUM(B8:G8)</f>
        <v>185359</v>
      </c>
      <c r="I8" s="206">
        <v>2012</v>
      </c>
    </row>
    <row r="9" spans="1:9" ht="15.75" thickBot="1" x14ac:dyDescent="0.3">
      <c r="A9" s="200">
        <v>2013</v>
      </c>
      <c r="B9" s="14">
        <v>28029</v>
      </c>
      <c r="C9" s="10">
        <v>46917</v>
      </c>
      <c r="D9" s="10">
        <v>30939</v>
      </c>
      <c r="E9" s="10">
        <v>21797</v>
      </c>
      <c r="F9" s="10">
        <v>19201</v>
      </c>
      <c r="G9" s="10">
        <v>7442</v>
      </c>
      <c r="H9" s="145">
        <f>SUM(B9:G9)</f>
        <v>154325</v>
      </c>
      <c r="I9" s="206">
        <v>2013</v>
      </c>
    </row>
    <row r="10" spans="1:9" ht="15.75" thickBot="1" x14ac:dyDescent="0.3">
      <c r="A10" s="200">
        <v>2014</v>
      </c>
      <c r="B10" s="121">
        <v>30865</v>
      </c>
      <c r="C10" s="10">
        <v>35261</v>
      </c>
      <c r="D10" s="10">
        <v>23722</v>
      </c>
      <c r="E10" s="10">
        <v>21651</v>
      </c>
      <c r="F10" s="10">
        <v>21839</v>
      </c>
      <c r="G10" s="10">
        <v>9347</v>
      </c>
      <c r="H10" s="145">
        <f>SUM(B10:G10)</f>
        <v>142685</v>
      </c>
      <c r="I10" s="206">
        <v>2014</v>
      </c>
    </row>
    <row r="11" spans="1:9" x14ac:dyDescent="0.25">
      <c r="A11" s="200">
        <v>2015</v>
      </c>
      <c r="B11" s="14">
        <v>36784</v>
      </c>
      <c r="C11" s="10" t="s">
        <v>11</v>
      </c>
      <c r="D11" s="10" t="s">
        <v>11</v>
      </c>
      <c r="E11" s="10">
        <v>24159</v>
      </c>
      <c r="F11" s="10">
        <v>23396</v>
      </c>
      <c r="G11" s="10">
        <v>11168</v>
      </c>
      <c r="H11" s="145" t="s">
        <v>11</v>
      </c>
      <c r="I11" s="206">
        <v>2015</v>
      </c>
    </row>
    <row r="12" spans="1:9" ht="15.75" thickBot="1" x14ac:dyDescent="0.3">
      <c r="A12" s="201">
        <v>2016</v>
      </c>
      <c r="B12" s="101">
        <v>41701</v>
      </c>
      <c r="C12" s="101" t="s">
        <v>11</v>
      </c>
      <c r="D12" s="101" t="s">
        <v>11</v>
      </c>
      <c r="E12" s="101">
        <v>24182</v>
      </c>
      <c r="F12" s="101">
        <v>22313</v>
      </c>
      <c r="G12" s="101">
        <v>10175</v>
      </c>
      <c r="H12" s="103" t="s">
        <v>11</v>
      </c>
      <c r="I12" s="207">
        <v>2016</v>
      </c>
    </row>
    <row r="13" spans="1:9" ht="15.75" thickTop="1" x14ac:dyDescent="0.25"/>
  </sheetData>
  <printOptions horizontalCentered="1"/>
  <pageMargins left="0.45" right="0.45" top="0.5" bottom="0.5" header="0.3" footer="0.3"/>
  <pageSetup paperSize="9" scale="105" orientation="portrait" horizontalDpi="300" verticalDpi="300" r:id="rId1"/>
  <rowBreaks count="1" manualBreakCount="1">
    <brk id="13" max="8" man="1"/>
  </rowBreaks>
  <ignoredErrors>
    <ignoredError sqref="H8:H10"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rightToLeft="1" zoomScale="115" zoomScaleNormal="115" zoomScaleSheetLayoutView="115" workbookViewId="0">
      <selection activeCell="E30" sqref="E30"/>
    </sheetView>
  </sheetViews>
  <sheetFormatPr defaultRowHeight="15" x14ac:dyDescent="0.25"/>
  <cols>
    <col min="2" max="8" width="8.7109375" customWidth="1"/>
    <col min="14" max="14" width="9.85546875" bestFit="1" customWidth="1"/>
  </cols>
  <sheetData>
    <row r="1" spans="1:14" ht="18.75" x14ac:dyDescent="0.45">
      <c r="A1" s="241" t="s">
        <v>189</v>
      </c>
      <c r="B1" s="62"/>
      <c r="C1" s="62"/>
      <c r="D1" s="62"/>
      <c r="E1" s="62"/>
      <c r="F1" s="62"/>
      <c r="G1" s="62"/>
      <c r="H1" s="62"/>
    </row>
    <row r="2" spans="1:14" x14ac:dyDescent="0.25">
      <c r="A2" s="242" t="s">
        <v>190</v>
      </c>
      <c r="B2" s="61"/>
      <c r="C2" s="61"/>
      <c r="D2" s="61"/>
      <c r="E2" s="61"/>
      <c r="F2" s="61"/>
      <c r="G2" s="61"/>
      <c r="H2" s="61"/>
    </row>
    <row r="3" spans="1:14" ht="16.5" x14ac:dyDescent="0.35">
      <c r="A3" s="6" t="s">
        <v>80</v>
      </c>
      <c r="B3" s="25"/>
      <c r="C3" s="25"/>
      <c r="D3" s="25"/>
      <c r="E3" s="25"/>
      <c r="F3" s="25"/>
      <c r="G3" s="25"/>
      <c r="H3" s="11" t="s">
        <v>76</v>
      </c>
    </row>
    <row r="4" spans="1:14" ht="18" x14ac:dyDescent="0.45">
      <c r="A4" s="76"/>
      <c r="B4" s="83" t="s">
        <v>183</v>
      </c>
      <c r="C4" s="84" t="s">
        <v>55</v>
      </c>
      <c r="D4" s="84" t="s">
        <v>56</v>
      </c>
      <c r="E4" s="84" t="s">
        <v>184</v>
      </c>
      <c r="F4" s="84" t="s">
        <v>185</v>
      </c>
      <c r="G4" s="85" t="s">
        <v>186</v>
      </c>
      <c r="H4" s="76"/>
    </row>
    <row r="5" spans="1:14" ht="19.5" thickBot="1" x14ac:dyDescent="0.5">
      <c r="A5" s="81" t="s">
        <v>0</v>
      </c>
      <c r="B5" s="89" t="s">
        <v>1</v>
      </c>
      <c r="C5" s="90" t="s">
        <v>2</v>
      </c>
      <c r="D5" s="90" t="s">
        <v>3</v>
      </c>
      <c r="E5" s="90" t="s">
        <v>4</v>
      </c>
      <c r="F5" s="90" t="s">
        <v>5</v>
      </c>
      <c r="G5" s="91" t="s">
        <v>6</v>
      </c>
      <c r="H5" s="82" t="s">
        <v>7</v>
      </c>
    </row>
    <row r="6" spans="1:14" x14ac:dyDescent="0.25">
      <c r="A6" s="200">
        <v>2010</v>
      </c>
      <c r="B6" s="16">
        <v>6.1</v>
      </c>
      <c r="C6" s="16">
        <v>9.6999999999999993</v>
      </c>
      <c r="D6" s="16">
        <v>7.5</v>
      </c>
      <c r="E6" s="16">
        <v>10</v>
      </c>
      <c r="F6" s="10" t="s">
        <v>11</v>
      </c>
      <c r="G6" s="10" t="s">
        <v>11</v>
      </c>
      <c r="H6" s="206">
        <v>2010</v>
      </c>
      <c r="L6" s="1"/>
    </row>
    <row r="7" spans="1:14" ht="15" customHeight="1" x14ac:dyDescent="0.25">
      <c r="A7" s="200">
        <v>2011</v>
      </c>
      <c r="B7" s="16">
        <v>6.1</v>
      </c>
      <c r="C7" s="16">
        <v>10</v>
      </c>
      <c r="D7" s="16">
        <v>7.5</v>
      </c>
      <c r="E7" s="16">
        <v>9.6</v>
      </c>
      <c r="F7" s="10" t="s">
        <v>11</v>
      </c>
      <c r="G7" s="10" t="s">
        <v>11</v>
      </c>
      <c r="H7" s="206">
        <v>2011</v>
      </c>
    </row>
    <row r="8" spans="1:14" x14ac:dyDescent="0.25">
      <c r="A8" s="200">
        <v>2012</v>
      </c>
      <c r="B8" s="16">
        <v>6.1</v>
      </c>
      <c r="C8" s="16">
        <v>9.8000000000000007</v>
      </c>
      <c r="D8" s="16">
        <v>9.1</v>
      </c>
      <c r="E8" s="16">
        <v>9.5</v>
      </c>
      <c r="F8" s="10" t="s">
        <v>11</v>
      </c>
      <c r="G8" s="10" t="s">
        <v>11</v>
      </c>
      <c r="H8" s="206">
        <v>2012</v>
      </c>
      <c r="N8" s="2"/>
    </row>
    <row r="9" spans="1:14" x14ac:dyDescent="0.25">
      <c r="A9" s="200">
        <v>2013</v>
      </c>
      <c r="B9" s="16">
        <v>6.1</v>
      </c>
      <c r="C9" s="16">
        <v>10</v>
      </c>
      <c r="D9" s="16">
        <v>7.4</v>
      </c>
      <c r="E9" s="16">
        <v>10.199999999999999</v>
      </c>
      <c r="F9" s="10" t="s">
        <v>11</v>
      </c>
      <c r="G9" s="10" t="s">
        <v>11</v>
      </c>
      <c r="H9" s="206">
        <v>2013</v>
      </c>
      <c r="N9" s="3"/>
    </row>
    <row r="10" spans="1:14" x14ac:dyDescent="0.25">
      <c r="A10" s="200">
        <v>2014</v>
      </c>
      <c r="B10" s="16">
        <v>6.1</v>
      </c>
      <c r="C10" s="16">
        <v>11.3</v>
      </c>
      <c r="D10" s="16">
        <v>8.4</v>
      </c>
      <c r="E10" s="16">
        <v>10.6</v>
      </c>
      <c r="F10" s="10" t="s">
        <v>11</v>
      </c>
      <c r="G10" s="10" t="s">
        <v>11</v>
      </c>
      <c r="H10" s="206">
        <v>2014</v>
      </c>
      <c r="N10" s="2"/>
    </row>
    <row r="11" spans="1:14" x14ac:dyDescent="0.25">
      <c r="A11" s="200">
        <v>2015</v>
      </c>
      <c r="B11" s="16">
        <v>10.9</v>
      </c>
      <c r="C11" s="16">
        <v>12</v>
      </c>
      <c r="D11" s="16">
        <v>8.6999999999999993</v>
      </c>
      <c r="E11" s="16">
        <v>11.2</v>
      </c>
      <c r="F11" s="10" t="s">
        <v>11</v>
      </c>
      <c r="G11" s="10" t="s">
        <v>11</v>
      </c>
      <c r="H11" s="206">
        <v>2015</v>
      </c>
      <c r="N11" s="2"/>
    </row>
    <row r="12" spans="1:14" ht="15.75" thickBot="1" x14ac:dyDescent="0.3">
      <c r="A12" s="201">
        <v>2016</v>
      </c>
      <c r="B12" s="140">
        <v>10.9</v>
      </c>
      <c r="C12" s="140">
        <v>10.5</v>
      </c>
      <c r="D12" s="140">
        <v>7</v>
      </c>
      <c r="E12" s="140">
        <v>9.4</v>
      </c>
      <c r="F12" s="101" t="s">
        <v>11</v>
      </c>
      <c r="G12" s="101" t="s">
        <v>11</v>
      </c>
      <c r="H12" s="207">
        <v>2016</v>
      </c>
      <c r="N12" s="4"/>
    </row>
    <row r="13" spans="1:14" ht="15.75" thickTop="1" x14ac:dyDescent="0.25"/>
  </sheetData>
  <printOptions horizontalCentered="1"/>
  <pageMargins left="0.7" right="0.7" top="0.75" bottom="0.5" header="0.3" footer="0.3"/>
  <pageSetup paperSize="9" scale="120"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rightToLeft="1" topLeftCell="A34" zoomScale="115" zoomScaleNormal="115" zoomScaleSheetLayoutView="100" workbookViewId="0">
      <selection activeCell="A7" sqref="A7"/>
    </sheetView>
  </sheetViews>
  <sheetFormatPr defaultRowHeight="15" x14ac:dyDescent="0.25"/>
  <cols>
    <col min="1" max="1" width="20.7109375" customWidth="1"/>
    <col min="2" max="2" width="6.7109375" bestFit="1" customWidth="1"/>
    <col min="3" max="3" width="7.28515625" bestFit="1" customWidth="1"/>
    <col min="4" max="4" width="9.28515625" bestFit="1" customWidth="1"/>
    <col min="5" max="5" width="7.42578125" customWidth="1"/>
    <col min="6" max="6" width="7" bestFit="1" customWidth="1"/>
    <col min="7" max="7" width="6.42578125" bestFit="1" customWidth="1"/>
    <col min="8" max="8" width="15.7109375" customWidth="1"/>
  </cols>
  <sheetData>
    <row r="1" spans="1:14" ht="18.75" x14ac:dyDescent="0.45">
      <c r="A1" s="241" t="s">
        <v>188</v>
      </c>
      <c r="B1" s="62"/>
      <c r="C1" s="62"/>
      <c r="D1" s="62"/>
      <c r="E1" s="62"/>
      <c r="F1" s="62"/>
      <c r="G1" s="62"/>
      <c r="H1" s="62"/>
    </row>
    <row r="2" spans="1:14" x14ac:dyDescent="0.25">
      <c r="A2" s="61" t="s">
        <v>81</v>
      </c>
      <c r="B2" s="61"/>
      <c r="C2" s="61"/>
      <c r="D2" s="61"/>
      <c r="E2" s="61"/>
      <c r="F2" s="61"/>
      <c r="G2" s="61"/>
      <c r="H2" s="61"/>
    </row>
    <row r="3" spans="1:14" ht="16.5" x14ac:dyDescent="0.35">
      <c r="A3" s="6" t="s">
        <v>80</v>
      </c>
      <c r="B3" s="25"/>
      <c r="C3" s="25"/>
      <c r="D3" s="25"/>
      <c r="E3" s="25"/>
      <c r="F3" s="25"/>
      <c r="G3" s="25"/>
      <c r="H3" s="11" t="s">
        <v>76</v>
      </c>
    </row>
    <row r="4" spans="1:14" ht="18" x14ac:dyDescent="0.45">
      <c r="A4" s="76"/>
      <c r="B4" s="83" t="s">
        <v>183</v>
      </c>
      <c r="C4" s="84" t="s">
        <v>55</v>
      </c>
      <c r="D4" s="84" t="s">
        <v>56</v>
      </c>
      <c r="E4" s="84" t="s">
        <v>184</v>
      </c>
      <c r="F4" s="84" t="s">
        <v>185</v>
      </c>
      <c r="G4" s="85" t="s">
        <v>186</v>
      </c>
      <c r="H4" s="76"/>
    </row>
    <row r="5" spans="1:14" ht="26.25" thickBot="1" x14ac:dyDescent="0.5">
      <c r="A5" s="81" t="s">
        <v>182</v>
      </c>
      <c r="B5" s="89" t="s">
        <v>1</v>
      </c>
      <c r="C5" s="90" t="s">
        <v>2</v>
      </c>
      <c r="D5" s="90" t="s">
        <v>3</v>
      </c>
      <c r="E5" s="90" t="s">
        <v>4</v>
      </c>
      <c r="F5" s="90" t="s">
        <v>5</v>
      </c>
      <c r="G5" s="91" t="s">
        <v>6</v>
      </c>
      <c r="H5" s="189" t="s">
        <v>181</v>
      </c>
    </row>
    <row r="6" spans="1:14" x14ac:dyDescent="0.25">
      <c r="A6" s="153">
        <v>2010</v>
      </c>
      <c r="B6" s="193"/>
      <c r="C6" s="194"/>
      <c r="D6" s="194"/>
      <c r="E6" s="194"/>
      <c r="F6" s="194"/>
      <c r="G6" s="194"/>
      <c r="H6" s="154">
        <v>2010</v>
      </c>
    </row>
    <row r="7" spans="1:14" ht="18" x14ac:dyDescent="0.25">
      <c r="A7" s="155" t="s">
        <v>39</v>
      </c>
      <c r="B7" s="156">
        <v>98</v>
      </c>
      <c r="C7" s="156">
        <v>81</v>
      </c>
      <c r="D7" s="156">
        <v>97.7</v>
      </c>
      <c r="E7" s="156">
        <v>99</v>
      </c>
      <c r="F7" s="156">
        <v>97</v>
      </c>
      <c r="G7" s="185" t="s">
        <v>33</v>
      </c>
      <c r="H7" s="157" t="s">
        <v>40</v>
      </c>
      <c r="J7" s="17"/>
      <c r="K7" s="17"/>
      <c r="L7" s="18"/>
      <c r="M7" s="17"/>
    </row>
    <row r="8" spans="1:14" ht="36" x14ac:dyDescent="0.25">
      <c r="A8" s="155" t="s">
        <v>41</v>
      </c>
      <c r="B8" s="156">
        <v>94</v>
      </c>
      <c r="C8" s="156">
        <v>99.7</v>
      </c>
      <c r="D8" s="156">
        <v>98</v>
      </c>
      <c r="E8" s="156">
        <v>99</v>
      </c>
      <c r="F8" s="156">
        <v>96</v>
      </c>
      <c r="G8" s="185" t="s">
        <v>33</v>
      </c>
      <c r="H8" s="157" t="s">
        <v>42</v>
      </c>
    </row>
    <row r="9" spans="1:14" ht="36" x14ac:dyDescent="0.25">
      <c r="A9" s="155" t="s">
        <v>43</v>
      </c>
      <c r="B9" s="156">
        <v>94</v>
      </c>
      <c r="C9" s="156">
        <v>99.6</v>
      </c>
      <c r="D9" s="156">
        <v>98</v>
      </c>
      <c r="E9" s="156">
        <v>99</v>
      </c>
      <c r="F9" s="156">
        <v>95</v>
      </c>
      <c r="G9" s="185" t="s">
        <v>33</v>
      </c>
      <c r="H9" s="157" t="s">
        <v>44</v>
      </c>
    </row>
    <row r="10" spans="1:14" ht="18.75" thickBot="1" x14ac:dyDescent="0.3">
      <c r="A10" s="158" t="s">
        <v>45</v>
      </c>
      <c r="B10" s="159">
        <v>94</v>
      </c>
      <c r="C10" s="159">
        <v>100</v>
      </c>
      <c r="D10" s="159">
        <v>98.2</v>
      </c>
      <c r="E10" s="159">
        <v>99</v>
      </c>
      <c r="F10" s="159">
        <v>98</v>
      </c>
      <c r="G10" s="186" t="s">
        <v>33</v>
      </c>
      <c r="H10" s="160" t="s">
        <v>46</v>
      </c>
    </row>
    <row r="11" spans="1:14" x14ac:dyDescent="0.25">
      <c r="A11" s="153">
        <v>2011</v>
      </c>
      <c r="B11" s="79"/>
      <c r="C11" s="79"/>
      <c r="D11" s="79"/>
      <c r="E11" s="79"/>
      <c r="F11" s="79"/>
      <c r="G11" s="79"/>
      <c r="H11" s="154">
        <v>2011</v>
      </c>
      <c r="J11" s="20"/>
    </row>
    <row r="12" spans="1:14" ht="25.5" customHeight="1" x14ac:dyDescent="0.25">
      <c r="A12" s="155" t="s">
        <v>39</v>
      </c>
      <c r="B12" s="156">
        <v>98</v>
      </c>
      <c r="C12" s="156">
        <v>73</v>
      </c>
      <c r="D12" s="156">
        <v>100</v>
      </c>
      <c r="E12" s="156">
        <v>99</v>
      </c>
      <c r="F12" s="156">
        <v>97</v>
      </c>
      <c r="G12" s="185" t="s">
        <v>33</v>
      </c>
      <c r="H12" s="157" t="s">
        <v>40</v>
      </c>
      <c r="J12" s="20"/>
      <c r="K12" s="17"/>
      <c r="L12" s="17"/>
      <c r="M12" s="17"/>
      <c r="N12" s="18"/>
    </row>
    <row r="13" spans="1:14" ht="36" x14ac:dyDescent="0.25">
      <c r="A13" s="155" t="s">
        <v>41</v>
      </c>
      <c r="B13" s="156">
        <v>94</v>
      </c>
      <c r="C13" s="156">
        <v>100</v>
      </c>
      <c r="D13" s="156">
        <v>100</v>
      </c>
      <c r="E13" s="156">
        <v>99</v>
      </c>
      <c r="F13" s="156">
        <v>93</v>
      </c>
      <c r="G13" s="185" t="s">
        <v>33</v>
      </c>
      <c r="H13" s="157" t="s">
        <v>42</v>
      </c>
      <c r="J13" s="20"/>
      <c r="K13" s="17"/>
      <c r="L13" s="21"/>
      <c r="M13" s="17"/>
      <c r="N13" s="18"/>
    </row>
    <row r="14" spans="1:14" ht="36" x14ac:dyDescent="0.25">
      <c r="A14" s="155" t="s">
        <v>43</v>
      </c>
      <c r="B14" s="156">
        <v>94</v>
      </c>
      <c r="C14" s="156">
        <v>99.8</v>
      </c>
      <c r="D14" s="156">
        <v>98</v>
      </c>
      <c r="E14" s="156">
        <v>99</v>
      </c>
      <c r="F14" s="156">
        <v>92</v>
      </c>
      <c r="G14" s="185" t="s">
        <v>33</v>
      </c>
      <c r="H14" s="157" t="s">
        <v>44</v>
      </c>
      <c r="J14" s="20"/>
      <c r="K14" s="17"/>
      <c r="L14" s="20"/>
      <c r="M14" s="17"/>
      <c r="N14" s="18"/>
    </row>
    <row r="15" spans="1:14" ht="18.75" thickBot="1" x14ac:dyDescent="0.3">
      <c r="A15" s="158" t="s">
        <v>45</v>
      </c>
      <c r="B15" s="159">
        <v>94</v>
      </c>
      <c r="C15" s="159">
        <v>100</v>
      </c>
      <c r="D15" s="159">
        <v>98.2</v>
      </c>
      <c r="E15" s="159">
        <v>99</v>
      </c>
      <c r="F15" s="159">
        <v>100</v>
      </c>
      <c r="G15" s="186" t="s">
        <v>33</v>
      </c>
      <c r="H15" s="160" t="s">
        <v>46</v>
      </c>
      <c r="J15" s="20"/>
      <c r="K15" s="17"/>
      <c r="L15" s="20"/>
      <c r="M15" s="17"/>
      <c r="N15" s="18"/>
    </row>
    <row r="16" spans="1:14" x14ac:dyDescent="0.25">
      <c r="A16" s="153">
        <v>2012</v>
      </c>
      <c r="B16" s="79"/>
      <c r="C16" s="79"/>
      <c r="D16" s="79"/>
      <c r="E16" s="79"/>
      <c r="F16" s="79"/>
      <c r="G16" s="79"/>
      <c r="H16" s="154">
        <v>2012</v>
      </c>
      <c r="J16" s="20"/>
      <c r="K16" s="18"/>
    </row>
    <row r="17" spans="1:15" ht="18" x14ac:dyDescent="0.25">
      <c r="A17" s="155" t="s">
        <v>39</v>
      </c>
      <c r="B17" s="156">
        <v>98</v>
      </c>
      <c r="C17" s="156">
        <v>87</v>
      </c>
      <c r="D17" s="156">
        <v>98.6</v>
      </c>
      <c r="E17" s="156">
        <v>100</v>
      </c>
      <c r="F17" s="156">
        <v>97</v>
      </c>
      <c r="G17" s="185" t="s">
        <v>33</v>
      </c>
      <c r="H17" s="157" t="s">
        <v>40</v>
      </c>
      <c r="K17" s="18"/>
      <c r="L17" s="17"/>
      <c r="M17" s="17"/>
      <c r="N17" s="18"/>
      <c r="O17" s="18"/>
    </row>
    <row r="18" spans="1:15" ht="36" x14ac:dyDescent="0.25">
      <c r="A18" s="155" t="s">
        <v>41</v>
      </c>
      <c r="B18" s="156">
        <v>94</v>
      </c>
      <c r="C18" s="156">
        <v>99.3</v>
      </c>
      <c r="D18" s="156">
        <v>97.7</v>
      </c>
      <c r="E18" s="156">
        <v>98</v>
      </c>
      <c r="F18" s="156">
        <v>92</v>
      </c>
      <c r="G18" s="185" t="s">
        <v>33</v>
      </c>
      <c r="H18" s="157" t="s">
        <v>42</v>
      </c>
      <c r="K18" s="18"/>
      <c r="L18" s="17"/>
      <c r="M18" s="21"/>
      <c r="N18" s="17"/>
      <c r="O18" s="18"/>
    </row>
    <row r="19" spans="1:15" ht="36" x14ac:dyDescent="0.25">
      <c r="A19" s="155" t="s">
        <v>43</v>
      </c>
      <c r="B19" s="156">
        <v>94</v>
      </c>
      <c r="C19" s="156">
        <v>99.4</v>
      </c>
      <c r="D19" s="156">
        <v>97.7</v>
      </c>
      <c r="E19" s="156">
        <v>99</v>
      </c>
      <c r="F19" s="156">
        <v>93</v>
      </c>
      <c r="G19" s="185" t="s">
        <v>33</v>
      </c>
      <c r="H19" s="157" t="s">
        <v>44</v>
      </c>
      <c r="K19" s="18"/>
      <c r="L19" s="17"/>
      <c r="M19" s="20"/>
      <c r="N19" s="17"/>
      <c r="O19" s="18"/>
    </row>
    <row r="20" spans="1:15" ht="18.75" thickBot="1" x14ac:dyDescent="0.3">
      <c r="A20" s="158" t="s">
        <v>45</v>
      </c>
      <c r="B20" s="159">
        <v>94</v>
      </c>
      <c r="C20" s="159">
        <v>99.9</v>
      </c>
      <c r="D20" s="159">
        <v>97.8</v>
      </c>
      <c r="E20" s="159">
        <v>100</v>
      </c>
      <c r="F20" s="159">
        <v>97</v>
      </c>
      <c r="G20" s="186" t="s">
        <v>33</v>
      </c>
      <c r="H20" s="160" t="s">
        <v>46</v>
      </c>
      <c r="K20" s="18"/>
      <c r="L20" s="17"/>
      <c r="M20" s="20"/>
      <c r="N20" s="17"/>
      <c r="O20" s="18"/>
    </row>
    <row r="21" spans="1:15" x14ac:dyDescent="0.25">
      <c r="A21" s="153">
        <v>2013</v>
      </c>
      <c r="B21" s="79"/>
      <c r="C21" s="79"/>
      <c r="D21" s="79"/>
      <c r="E21" s="79"/>
      <c r="F21" s="79"/>
      <c r="G21" s="79"/>
      <c r="H21" s="154">
        <v>2013</v>
      </c>
    </row>
    <row r="22" spans="1:15" ht="18" x14ac:dyDescent="0.25">
      <c r="A22" s="155" t="s">
        <v>39</v>
      </c>
      <c r="B22" s="156">
        <v>98</v>
      </c>
      <c r="C22" s="156">
        <v>100</v>
      </c>
      <c r="D22" s="156">
        <v>98.8</v>
      </c>
      <c r="E22" s="156">
        <v>100</v>
      </c>
      <c r="F22" s="156">
        <v>96</v>
      </c>
      <c r="G22" s="185" t="s">
        <v>33</v>
      </c>
      <c r="H22" s="157" t="s">
        <v>40</v>
      </c>
    </row>
    <row r="23" spans="1:15" ht="36" x14ac:dyDescent="0.25">
      <c r="A23" s="155" t="s">
        <v>41</v>
      </c>
      <c r="B23" s="156">
        <v>94</v>
      </c>
      <c r="C23" s="156">
        <v>99</v>
      </c>
      <c r="D23" s="156">
        <v>97.7</v>
      </c>
      <c r="E23" s="156">
        <v>100</v>
      </c>
      <c r="F23" s="156">
        <v>96.9</v>
      </c>
      <c r="G23" s="185" t="s">
        <v>33</v>
      </c>
      <c r="H23" s="157" t="s">
        <v>42</v>
      </c>
    </row>
    <row r="24" spans="1:15" ht="36" x14ac:dyDescent="0.25">
      <c r="A24" s="155" t="s">
        <v>43</v>
      </c>
      <c r="B24" s="156">
        <v>94</v>
      </c>
      <c r="C24" s="156">
        <v>98.9</v>
      </c>
      <c r="D24" s="156">
        <v>97.7</v>
      </c>
      <c r="E24" s="156">
        <v>98</v>
      </c>
      <c r="F24" s="156">
        <v>96</v>
      </c>
      <c r="G24" s="185" t="s">
        <v>33</v>
      </c>
      <c r="H24" s="157" t="s">
        <v>44</v>
      </c>
    </row>
    <row r="25" spans="1:15" ht="18.75" thickBot="1" x14ac:dyDescent="0.3">
      <c r="A25" s="158" t="s">
        <v>45</v>
      </c>
      <c r="B25" s="159">
        <v>94</v>
      </c>
      <c r="C25" s="159">
        <v>100</v>
      </c>
      <c r="D25" s="159">
        <v>97.9</v>
      </c>
      <c r="E25" s="159">
        <v>100</v>
      </c>
      <c r="F25" s="159">
        <v>97.3</v>
      </c>
      <c r="G25" s="186" t="s">
        <v>33</v>
      </c>
      <c r="H25" s="160" t="s">
        <v>46</v>
      </c>
    </row>
    <row r="26" spans="1:15" x14ac:dyDescent="0.25">
      <c r="A26" s="153">
        <v>2014</v>
      </c>
      <c r="B26" s="79"/>
      <c r="C26" s="79"/>
      <c r="D26" s="79"/>
      <c r="E26" s="79"/>
      <c r="F26" s="79"/>
      <c r="G26" s="79"/>
      <c r="H26" s="154">
        <v>2014</v>
      </c>
    </row>
    <row r="27" spans="1:15" ht="23.25" customHeight="1" x14ac:dyDescent="0.25">
      <c r="A27" s="155" t="s">
        <v>39</v>
      </c>
      <c r="B27" s="156">
        <v>98</v>
      </c>
      <c r="C27" s="156">
        <v>100</v>
      </c>
      <c r="D27" s="156">
        <v>98</v>
      </c>
      <c r="E27" s="156">
        <v>100</v>
      </c>
      <c r="F27" s="156">
        <v>90</v>
      </c>
      <c r="G27" s="185" t="s">
        <v>33</v>
      </c>
      <c r="H27" s="157" t="s">
        <v>40</v>
      </c>
      <c r="M27" s="19"/>
      <c r="N27" s="19"/>
      <c r="O27" s="19"/>
    </row>
    <row r="28" spans="1:15" ht="36" x14ac:dyDescent="0.25">
      <c r="A28" s="155" t="s">
        <v>41</v>
      </c>
      <c r="B28" s="156">
        <v>94</v>
      </c>
      <c r="C28" s="156">
        <v>98.8</v>
      </c>
      <c r="D28" s="156">
        <v>98.1</v>
      </c>
      <c r="E28" s="156">
        <v>99</v>
      </c>
      <c r="F28" s="156">
        <v>99</v>
      </c>
      <c r="G28" s="185" t="s">
        <v>33</v>
      </c>
      <c r="H28" s="157" t="s">
        <v>42</v>
      </c>
      <c r="M28" s="19"/>
      <c r="N28" s="19"/>
      <c r="O28" s="19"/>
    </row>
    <row r="29" spans="1:15" ht="36" x14ac:dyDescent="0.25">
      <c r="A29" s="155" t="s">
        <v>43</v>
      </c>
      <c r="B29" s="156">
        <v>94</v>
      </c>
      <c r="C29" s="156">
        <v>98.7</v>
      </c>
      <c r="D29" s="156">
        <v>98.1</v>
      </c>
      <c r="E29" s="156">
        <v>97</v>
      </c>
      <c r="F29" s="156">
        <v>89</v>
      </c>
      <c r="G29" s="185" t="s">
        <v>33</v>
      </c>
      <c r="H29" s="157" t="s">
        <v>44</v>
      </c>
      <c r="M29" s="19"/>
      <c r="N29" s="19"/>
      <c r="O29" s="19"/>
    </row>
    <row r="30" spans="1:15" ht="18.75" thickBot="1" x14ac:dyDescent="0.3">
      <c r="A30" s="158" t="s">
        <v>45</v>
      </c>
      <c r="B30" s="159">
        <v>94</v>
      </c>
      <c r="C30" s="159">
        <v>98.9</v>
      </c>
      <c r="D30" s="159">
        <v>97.1</v>
      </c>
      <c r="E30" s="159">
        <v>100</v>
      </c>
      <c r="F30" s="159">
        <v>100</v>
      </c>
      <c r="G30" s="186" t="s">
        <v>33</v>
      </c>
      <c r="H30" s="160" t="s">
        <v>46</v>
      </c>
      <c r="M30" s="20"/>
      <c r="N30" s="20"/>
      <c r="O30" s="20"/>
    </row>
    <row r="31" spans="1:15" x14ac:dyDescent="0.25">
      <c r="A31" s="153">
        <v>2015</v>
      </c>
      <c r="B31" s="79"/>
      <c r="C31" s="79"/>
      <c r="D31" s="79"/>
      <c r="E31" s="79"/>
      <c r="F31" s="79"/>
      <c r="G31" s="79"/>
      <c r="H31" s="154">
        <v>2015</v>
      </c>
    </row>
    <row r="32" spans="1:15" ht="18" x14ac:dyDescent="0.25">
      <c r="A32" s="155" t="s">
        <v>39</v>
      </c>
      <c r="B32" s="156">
        <v>98</v>
      </c>
      <c r="C32" s="156">
        <v>100</v>
      </c>
      <c r="D32" s="156">
        <v>98.2</v>
      </c>
      <c r="E32" s="156">
        <v>100</v>
      </c>
      <c r="F32" s="156">
        <v>97</v>
      </c>
      <c r="G32" s="185" t="s">
        <v>11</v>
      </c>
      <c r="H32" s="157" t="s">
        <v>40</v>
      </c>
      <c r="K32" s="17"/>
      <c r="L32" s="17"/>
      <c r="M32" s="17"/>
    </row>
    <row r="33" spans="1:13" ht="36" x14ac:dyDescent="0.25">
      <c r="A33" s="155" t="s">
        <v>41</v>
      </c>
      <c r="B33" s="156">
        <v>100</v>
      </c>
      <c r="C33" s="156">
        <v>98</v>
      </c>
      <c r="D33" s="156">
        <v>98.3</v>
      </c>
      <c r="E33" s="156">
        <v>99</v>
      </c>
      <c r="F33" s="156">
        <v>99</v>
      </c>
      <c r="G33" s="185" t="s">
        <v>11</v>
      </c>
      <c r="H33" s="157" t="s">
        <v>42</v>
      </c>
      <c r="K33" s="17"/>
      <c r="L33" s="21"/>
      <c r="M33" s="17"/>
    </row>
    <row r="34" spans="1:13" ht="36" x14ac:dyDescent="0.25">
      <c r="A34" s="155" t="s">
        <v>43</v>
      </c>
      <c r="B34" s="156">
        <v>100</v>
      </c>
      <c r="C34" s="156">
        <v>98</v>
      </c>
      <c r="D34" s="156">
        <v>98.3</v>
      </c>
      <c r="E34" s="156">
        <v>99</v>
      </c>
      <c r="F34" s="156">
        <v>99</v>
      </c>
      <c r="G34" s="185" t="s">
        <v>11</v>
      </c>
      <c r="H34" s="157" t="s">
        <v>44</v>
      </c>
      <c r="K34" s="17"/>
      <c r="L34" s="20"/>
      <c r="M34" s="17"/>
    </row>
    <row r="35" spans="1:13" ht="18.75" thickBot="1" x14ac:dyDescent="0.3">
      <c r="A35" s="158" t="s">
        <v>45</v>
      </c>
      <c r="B35" s="159">
        <v>100</v>
      </c>
      <c r="C35" s="159">
        <v>100</v>
      </c>
      <c r="D35" s="159">
        <v>97.6</v>
      </c>
      <c r="E35" s="159">
        <v>100</v>
      </c>
      <c r="F35" s="159">
        <v>91</v>
      </c>
      <c r="G35" s="186" t="s">
        <v>11</v>
      </c>
      <c r="H35" s="160" t="s">
        <v>46</v>
      </c>
      <c r="K35" s="17"/>
      <c r="L35" s="20"/>
      <c r="M35" s="17"/>
    </row>
    <row r="36" spans="1:13" x14ac:dyDescent="0.25">
      <c r="A36" s="153">
        <v>2016</v>
      </c>
      <c r="B36" s="79"/>
      <c r="C36" s="79"/>
      <c r="D36" s="79"/>
      <c r="E36" s="79"/>
      <c r="F36" s="79"/>
      <c r="G36" s="79"/>
      <c r="H36" s="154">
        <v>2016</v>
      </c>
    </row>
    <row r="37" spans="1:13" ht="25.5" customHeight="1" x14ac:dyDescent="0.25">
      <c r="A37" s="155" t="s">
        <v>39</v>
      </c>
      <c r="B37" s="156">
        <v>98</v>
      </c>
      <c r="C37" s="156">
        <v>93</v>
      </c>
      <c r="D37" s="156">
        <v>98.5</v>
      </c>
      <c r="E37" s="156">
        <v>100</v>
      </c>
      <c r="F37" s="156">
        <v>97.3</v>
      </c>
      <c r="G37" s="185" t="s">
        <v>11</v>
      </c>
      <c r="H37" s="157" t="s">
        <v>40</v>
      </c>
      <c r="J37" s="17"/>
      <c r="K37" s="21"/>
      <c r="L37" s="17"/>
    </row>
    <row r="38" spans="1:13" ht="36" x14ac:dyDescent="0.25">
      <c r="A38" s="155" t="s">
        <v>41</v>
      </c>
      <c r="B38" s="156">
        <v>100</v>
      </c>
      <c r="C38" s="156">
        <v>100</v>
      </c>
      <c r="D38" s="156">
        <v>98.5</v>
      </c>
      <c r="E38" s="156">
        <v>99.9</v>
      </c>
      <c r="F38" s="156">
        <v>98.1</v>
      </c>
      <c r="G38" s="185" t="s">
        <v>11</v>
      </c>
      <c r="H38" s="157" t="s">
        <v>42</v>
      </c>
      <c r="J38" s="17"/>
      <c r="K38" s="21"/>
      <c r="L38" s="17"/>
    </row>
    <row r="39" spans="1:13" ht="36" x14ac:dyDescent="0.25">
      <c r="A39" s="155" t="s">
        <v>43</v>
      </c>
      <c r="B39" s="156">
        <v>100</v>
      </c>
      <c r="C39" s="156">
        <v>100</v>
      </c>
      <c r="D39" s="156" t="s">
        <v>82</v>
      </c>
      <c r="E39" s="156">
        <v>99.9</v>
      </c>
      <c r="F39" s="156">
        <v>98.2</v>
      </c>
      <c r="G39" s="185" t="s">
        <v>11</v>
      </c>
      <c r="H39" s="157" t="s">
        <v>44</v>
      </c>
      <c r="J39" s="17"/>
      <c r="K39" s="19"/>
      <c r="L39" s="17"/>
    </row>
    <row r="40" spans="1:13" ht="18.75" thickBot="1" x14ac:dyDescent="0.3">
      <c r="A40" s="161" t="s">
        <v>45</v>
      </c>
      <c r="B40" s="162">
        <v>100</v>
      </c>
      <c r="C40" s="162">
        <v>100</v>
      </c>
      <c r="D40" s="162">
        <v>98</v>
      </c>
      <c r="E40" s="162">
        <v>99.9</v>
      </c>
      <c r="F40" s="162">
        <v>91.2</v>
      </c>
      <c r="G40" s="187" t="s">
        <v>11</v>
      </c>
      <c r="H40" s="163" t="s">
        <v>46</v>
      </c>
      <c r="J40" s="17"/>
      <c r="K40" s="19"/>
      <c r="L40" s="17"/>
    </row>
    <row r="41" spans="1:13" ht="15.75" thickTop="1" x14ac:dyDescent="0.25">
      <c r="G41" s="188"/>
    </row>
  </sheetData>
  <printOptions horizontalCentered="1"/>
  <pageMargins left="0.2" right="0.2" top="0.25" bottom="0.25" header="0.3" footer="0.3"/>
  <pageSetup paperSize="9" scale="83" orientation="portrait" r:id="rId1"/>
  <rowBreaks count="1" manualBreakCount="1">
    <brk id="41"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rightToLeft="1" zoomScaleNormal="100" zoomScaleSheetLayoutView="115" workbookViewId="0">
      <selection activeCell="A7" sqref="A7"/>
    </sheetView>
  </sheetViews>
  <sheetFormatPr defaultRowHeight="15" x14ac:dyDescent="0.25"/>
  <cols>
    <col min="1" max="1" width="19.85546875" customWidth="1"/>
    <col min="2" max="7" width="8.7109375" customWidth="1"/>
    <col min="8" max="8" width="18.7109375" customWidth="1"/>
  </cols>
  <sheetData>
    <row r="1" spans="1:8" ht="18.75" x14ac:dyDescent="0.45">
      <c r="A1" s="241" t="s">
        <v>187</v>
      </c>
      <c r="B1" s="62"/>
      <c r="C1" s="62"/>
      <c r="D1" s="62"/>
      <c r="E1" s="62"/>
      <c r="F1" s="62"/>
      <c r="G1" s="62"/>
      <c r="H1" s="62"/>
    </row>
    <row r="2" spans="1:8" x14ac:dyDescent="0.25">
      <c r="A2" s="242" t="s">
        <v>178</v>
      </c>
      <c r="B2" s="61"/>
      <c r="C2" s="61"/>
      <c r="D2" s="61"/>
      <c r="E2" s="61"/>
      <c r="F2" s="61"/>
      <c r="G2" s="61"/>
      <c r="H2" s="61"/>
    </row>
    <row r="3" spans="1:8" ht="16.5" x14ac:dyDescent="0.35">
      <c r="A3" s="248" t="s">
        <v>80</v>
      </c>
      <c r="B3" s="25"/>
      <c r="C3" s="25"/>
      <c r="D3" s="25"/>
      <c r="E3" s="25"/>
      <c r="F3" s="25"/>
      <c r="G3" s="25"/>
      <c r="H3" s="11" t="s">
        <v>76</v>
      </c>
    </row>
    <row r="4" spans="1:8" ht="18" x14ac:dyDescent="0.45">
      <c r="A4" s="76"/>
      <c r="B4" s="83" t="s">
        <v>183</v>
      </c>
      <c r="C4" s="84" t="s">
        <v>55</v>
      </c>
      <c r="D4" s="84" t="s">
        <v>56</v>
      </c>
      <c r="E4" s="84" t="s">
        <v>184</v>
      </c>
      <c r="F4" s="84" t="s">
        <v>185</v>
      </c>
      <c r="G4" s="85" t="s">
        <v>186</v>
      </c>
      <c r="H4" s="76"/>
    </row>
    <row r="5" spans="1:8" ht="19.5" thickBot="1" x14ac:dyDescent="0.5">
      <c r="A5" s="81" t="s">
        <v>182</v>
      </c>
      <c r="B5" s="89" t="s">
        <v>1</v>
      </c>
      <c r="C5" s="90" t="s">
        <v>2</v>
      </c>
      <c r="D5" s="90" t="s">
        <v>3</v>
      </c>
      <c r="E5" s="90" t="s">
        <v>4</v>
      </c>
      <c r="F5" s="90" t="s">
        <v>5</v>
      </c>
      <c r="G5" s="91" t="s">
        <v>6</v>
      </c>
      <c r="H5" s="189" t="s">
        <v>181</v>
      </c>
    </row>
    <row r="6" spans="1:8" s="199" customFormat="1" ht="33.950000000000003" customHeight="1" x14ac:dyDescent="0.45">
      <c r="A6" s="299" t="s">
        <v>84</v>
      </c>
      <c r="B6" s="300"/>
      <c r="C6" s="301"/>
      <c r="D6" s="301"/>
      <c r="E6" s="301"/>
      <c r="F6" s="301"/>
      <c r="G6" s="302"/>
      <c r="H6" s="303" t="s">
        <v>85</v>
      </c>
    </row>
    <row r="7" spans="1:8" x14ac:dyDescent="0.25">
      <c r="A7" s="202">
        <v>2010</v>
      </c>
      <c r="B7" s="304">
        <v>99</v>
      </c>
      <c r="C7" s="304">
        <v>99.3</v>
      </c>
      <c r="D7" s="304" t="s">
        <v>33</v>
      </c>
      <c r="E7" s="304">
        <v>98.6</v>
      </c>
      <c r="F7" s="304">
        <v>99</v>
      </c>
      <c r="G7" s="304" t="s">
        <v>33</v>
      </c>
      <c r="H7" s="204">
        <v>2010</v>
      </c>
    </row>
    <row r="8" spans="1:8" x14ac:dyDescent="0.25">
      <c r="A8" s="202">
        <v>2011</v>
      </c>
      <c r="B8" s="304">
        <v>99</v>
      </c>
      <c r="C8" s="304">
        <v>99.6</v>
      </c>
      <c r="D8" s="304" t="s">
        <v>33</v>
      </c>
      <c r="E8" s="304">
        <v>98.6</v>
      </c>
      <c r="F8" s="304">
        <v>99</v>
      </c>
      <c r="G8" s="304" t="s">
        <v>33</v>
      </c>
      <c r="H8" s="204">
        <v>2011</v>
      </c>
    </row>
    <row r="9" spans="1:8" x14ac:dyDescent="0.25">
      <c r="A9" s="202">
        <v>2012</v>
      </c>
      <c r="B9" s="304">
        <v>99</v>
      </c>
      <c r="C9" s="304">
        <v>99.8</v>
      </c>
      <c r="D9" s="304" t="s">
        <v>33</v>
      </c>
      <c r="E9" s="304">
        <v>98.6</v>
      </c>
      <c r="F9" s="304">
        <v>99</v>
      </c>
      <c r="G9" s="304" t="s">
        <v>33</v>
      </c>
      <c r="H9" s="204">
        <v>2012</v>
      </c>
    </row>
    <row r="10" spans="1:8" x14ac:dyDescent="0.25">
      <c r="A10" s="202">
        <v>2013</v>
      </c>
      <c r="B10" s="304">
        <v>99</v>
      </c>
      <c r="C10" s="304">
        <v>99.8</v>
      </c>
      <c r="D10" s="304" t="s">
        <v>33</v>
      </c>
      <c r="E10" s="304">
        <v>98.6</v>
      </c>
      <c r="F10" s="304">
        <v>99</v>
      </c>
      <c r="G10" s="304" t="s">
        <v>33</v>
      </c>
      <c r="H10" s="204">
        <v>2013</v>
      </c>
    </row>
    <row r="11" spans="1:8" x14ac:dyDescent="0.25">
      <c r="A11" s="202">
        <v>2014</v>
      </c>
      <c r="B11" s="304">
        <v>99</v>
      </c>
      <c r="C11" s="304">
        <v>99.8</v>
      </c>
      <c r="D11" s="304">
        <v>98</v>
      </c>
      <c r="E11" s="304">
        <v>99.7</v>
      </c>
      <c r="F11" s="304">
        <v>99</v>
      </c>
      <c r="G11" s="304" t="s">
        <v>33</v>
      </c>
      <c r="H11" s="204">
        <v>2014</v>
      </c>
    </row>
    <row r="12" spans="1:8" x14ac:dyDescent="0.25">
      <c r="A12" s="202">
        <v>2015</v>
      </c>
      <c r="B12" s="304">
        <v>99</v>
      </c>
      <c r="C12" s="304">
        <v>100</v>
      </c>
      <c r="D12" s="304" t="s">
        <v>33</v>
      </c>
      <c r="E12" s="304">
        <v>99.7</v>
      </c>
      <c r="F12" s="304">
        <v>99</v>
      </c>
      <c r="G12" s="304">
        <v>100</v>
      </c>
      <c r="H12" s="204">
        <v>2015</v>
      </c>
    </row>
    <row r="13" spans="1:8" ht="15.75" thickBot="1" x14ac:dyDescent="0.3">
      <c r="A13" s="203">
        <v>2016</v>
      </c>
      <c r="B13" s="305">
        <v>99</v>
      </c>
      <c r="C13" s="305">
        <v>99.7</v>
      </c>
      <c r="D13" s="305" t="s">
        <v>33</v>
      </c>
      <c r="E13" s="305">
        <v>99.7</v>
      </c>
      <c r="F13" s="305">
        <v>100</v>
      </c>
      <c r="G13" s="305">
        <v>100</v>
      </c>
      <c r="H13" s="205">
        <v>2016</v>
      </c>
    </row>
    <row r="14" spans="1:8" ht="15.75" thickTop="1" x14ac:dyDescent="0.25"/>
  </sheetData>
  <printOptions horizontalCentered="1"/>
  <pageMargins left="0.7" right="0.7" top="0.75" bottom="0.75" header="0.3" footer="0.3"/>
  <pageSetup paperSize="9" scale="95" orientation="portrait" horizontalDpi="300" verticalDpi="300" r:id="rId1"/>
  <rowBreaks count="1" manualBreakCount="1">
    <brk id="14" max="7"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rightToLeft="1" zoomScale="115" zoomScaleNormal="115" zoomScaleSheetLayoutView="130" workbookViewId="0">
      <selection activeCell="A7" sqref="A7"/>
    </sheetView>
  </sheetViews>
  <sheetFormatPr defaultRowHeight="15" x14ac:dyDescent="0.25"/>
  <cols>
    <col min="1" max="1" width="40.7109375" customWidth="1"/>
    <col min="2" max="7" width="7.7109375" customWidth="1"/>
    <col min="8" max="8" width="40.7109375" customWidth="1"/>
  </cols>
  <sheetData>
    <row r="1" spans="1:8" ht="18.75" x14ac:dyDescent="0.45">
      <c r="A1" s="62" t="s">
        <v>179</v>
      </c>
      <c r="B1" s="62"/>
      <c r="C1" s="62"/>
      <c r="D1" s="62"/>
      <c r="E1" s="62"/>
      <c r="F1" s="62"/>
      <c r="G1" s="62"/>
      <c r="H1" s="62"/>
    </row>
    <row r="2" spans="1:8" x14ac:dyDescent="0.25">
      <c r="A2" s="61" t="s">
        <v>180</v>
      </c>
      <c r="B2" s="61"/>
      <c r="C2" s="61"/>
      <c r="D2" s="61"/>
      <c r="E2" s="61"/>
      <c r="F2" s="61"/>
      <c r="G2" s="61"/>
      <c r="H2" s="61"/>
    </row>
    <row r="3" spans="1:8" ht="16.5" x14ac:dyDescent="0.35">
      <c r="A3" s="6" t="s">
        <v>86</v>
      </c>
      <c r="B3" s="25"/>
      <c r="C3" s="25"/>
      <c r="D3" s="25"/>
      <c r="E3" s="25"/>
      <c r="F3" s="25"/>
      <c r="G3" s="25"/>
      <c r="H3" s="11" t="s">
        <v>87</v>
      </c>
    </row>
    <row r="4" spans="1:8" ht="18" x14ac:dyDescent="0.45">
      <c r="A4" s="76"/>
      <c r="B4" s="83" t="s">
        <v>183</v>
      </c>
      <c r="C4" s="84" t="s">
        <v>55</v>
      </c>
      <c r="D4" s="84" t="s">
        <v>56</v>
      </c>
      <c r="E4" s="84" t="s">
        <v>184</v>
      </c>
      <c r="F4" s="84" t="s">
        <v>185</v>
      </c>
      <c r="G4" s="85" t="s">
        <v>186</v>
      </c>
      <c r="H4" s="76"/>
    </row>
    <row r="5" spans="1:8" ht="19.5" thickBot="1" x14ac:dyDescent="0.5">
      <c r="A5" s="81" t="s">
        <v>182</v>
      </c>
      <c r="B5" s="89" t="s">
        <v>1</v>
      </c>
      <c r="C5" s="90" t="s">
        <v>2</v>
      </c>
      <c r="D5" s="90" t="s">
        <v>3</v>
      </c>
      <c r="E5" s="90" t="s">
        <v>4</v>
      </c>
      <c r="F5" s="90" t="s">
        <v>5</v>
      </c>
      <c r="G5" s="91" t="s">
        <v>6</v>
      </c>
      <c r="H5" s="189" t="s">
        <v>181</v>
      </c>
    </row>
    <row r="6" spans="1:8" x14ac:dyDescent="0.25">
      <c r="A6" s="153">
        <v>2010</v>
      </c>
      <c r="B6" s="193"/>
      <c r="C6" s="194"/>
      <c r="D6" s="194"/>
      <c r="E6" s="194"/>
      <c r="F6" s="194"/>
      <c r="G6" s="194"/>
      <c r="H6" s="154">
        <v>2010</v>
      </c>
    </row>
    <row r="7" spans="1:8" ht="25.5" x14ac:dyDescent="0.25">
      <c r="A7" s="195" t="s">
        <v>51</v>
      </c>
      <c r="B7" s="22" t="s">
        <v>33</v>
      </c>
      <c r="C7" s="23">
        <v>7.4</v>
      </c>
      <c r="D7" s="23">
        <v>6.5</v>
      </c>
      <c r="E7" s="23">
        <v>4.7</v>
      </c>
      <c r="F7" s="23" t="s">
        <v>33</v>
      </c>
      <c r="G7" s="24">
        <v>7.6</v>
      </c>
      <c r="H7" s="196" t="s">
        <v>83</v>
      </c>
    </row>
    <row r="8" spans="1:8" ht="26.25" thickBot="1" x14ac:dyDescent="0.3">
      <c r="A8" s="195" t="s">
        <v>52</v>
      </c>
      <c r="B8" s="22" t="s">
        <v>33</v>
      </c>
      <c r="C8" s="23">
        <v>424.9</v>
      </c>
      <c r="D8" s="23">
        <v>345</v>
      </c>
      <c r="E8" s="23">
        <v>374</v>
      </c>
      <c r="F8" s="23" t="s">
        <v>33</v>
      </c>
      <c r="G8" s="24">
        <v>230</v>
      </c>
      <c r="H8" s="196" t="s">
        <v>53</v>
      </c>
    </row>
    <row r="9" spans="1:8" x14ac:dyDescent="0.25">
      <c r="A9" s="153">
        <v>2011</v>
      </c>
      <c r="B9" s="79"/>
      <c r="C9" s="79"/>
      <c r="D9" s="79"/>
      <c r="E9" s="79"/>
      <c r="F9" s="79"/>
      <c r="G9" s="79"/>
      <c r="H9" s="154">
        <v>2011</v>
      </c>
    </row>
    <row r="10" spans="1:8" ht="25.5" x14ac:dyDescent="0.25">
      <c r="A10" s="195" t="s">
        <v>51</v>
      </c>
      <c r="B10" s="22" t="s">
        <v>33</v>
      </c>
      <c r="C10" s="23">
        <v>7.4</v>
      </c>
      <c r="D10" s="23">
        <v>6.9</v>
      </c>
      <c r="E10" s="23">
        <v>4</v>
      </c>
      <c r="F10" s="23" t="s">
        <v>33</v>
      </c>
      <c r="G10" s="24">
        <v>263</v>
      </c>
      <c r="H10" s="196" t="s">
        <v>83</v>
      </c>
    </row>
    <row r="11" spans="1:8" ht="26.25" thickBot="1" x14ac:dyDescent="0.3">
      <c r="A11" s="195" t="s">
        <v>52</v>
      </c>
      <c r="B11" s="22" t="s">
        <v>33</v>
      </c>
      <c r="C11" s="23">
        <v>471.6</v>
      </c>
      <c r="D11" s="23">
        <v>375</v>
      </c>
      <c r="E11" s="23">
        <v>335</v>
      </c>
      <c r="F11" s="23" t="s">
        <v>33</v>
      </c>
      <c r="G11" s="24" t="s">
        <v>33</v>
      </c>
      <c r="H11" s="196" t="s">
        <v>53</v>
      </c>
    </row>
    <row r="12" spans="1:8" x14ac:dyDescent="0.25">
      <c r="A12" s="153">
        <v>2012</v>
      </c>
      <c r="B12" s="79"/>
      <c r="C12" s="79"/>
      <c r="D12" s="79"/>
      <c r="E12" s="79"/>
      <c r="F12" s="79"/>
      <c r="G12" s="79"/>
      <c r="H12" s="154">
        <v>2012</v>
      </c>
    </row>
    <row r="13" spans="1:8" ht="25.5" x14ac:dyDescent="0.25">
      <c r="A13" s="195" t="s">
        <v>51</v>
      </c>
      <c r="B13" s="22" t="s">
        <v>33</v>
      </c>
      <c r="C13" s="23">
        <v>7.1</v>
      </c>
      <c r="D13" s="23">
        <v>6.8</v>
      </c>
      <c r="E13" s="23">
        <v>3.6</v>
      </c>
      <c r="F13" s="23" t="s">
        <v>33</v>
      </c>
      <c r="G13" s="24">
        <v>7</v>
      </c>
      <c r="H13" s="196" t="s">
        <v>83</v>
      </c>
    </row>
    <row r="14" spans="1:8" ht="26.25" thickBot="1" x14ac:dyDescent="0.3">
      <c r="A14" s="195" t="s">
        <v>52</v>
      </c>
      <c r="B14" s="22" t="s">
        <v>33</v>
      </c>
      <c r="C14" s="23">
        <v>503.6</v>
      </c>
      <c r="D14" s="23">
        <v>430</v>
      </c>
      <c r="E14" s="23">
        <v>346</v>
      </c>
      <c r="F14" s="23" t="s">
        <v>33</v>
      </c>
      <c r="G14" s="24">
        <v>258</v>
      </c>
      <c r="H14" s="196" t="s">
        <v>53</v>
      </c>
    </row>
    <row r="15" spans="1:8" x14ac:dyDescent="0.25">
      <c r="A15" s="153">
        <v>2013</v>
      </c>
      <c r="B15" s="79"/>
      <c r="C15" s="79"/>
      <c r="D15" s="79"/>
      <c r="E15" s="79"/>
      <c r="F15" s="79"/>
      <c r="G15" s="79"/>
      <c r="H15" s="154">
        <v>2013</v>
      </c>
    </row>
    <row r="16" spans="1:8" ht="25.5" x14ac:dyDescent="0.25">
      <c r="A16" s="195" t="s">
        <v>51</v>
      </c>
      <c r="B16" s="22" t="s">
        <v>33</v>
      </c>
      <c r="C16" s="23">
        <v>7.6</v>
      </c>
      <c r="D16" s="23">
        <v>6.6</v>
      </c>
      <c r="E16" s="23">
        <v>4.3</v>
      </c>
      <c r="F16" s="23" t="s">
        <v>33</v>
      </c>
      <c r="G16" s="24">
        <v>7.8</v>
      </c>
      <c r="H16" s="196" t="s">
        <v>83</v>
      </c>
    </row>
    <row r="17" spans="1:8" ht="26.25" thickBot="1" x14ac:dyDescent="0.3">
      <c r="A17" s="195" t="s">
        <v>52</v>
      </c>
      <c r="B17" s="22" t="s">
        <v>33</v>
      </c>
      <c r="C17" s="23">
        <v>543.4</v>
      </c>
      <c r="D17" s="23">
        <v>483</v>
      </c>
      <c r="E17" s="23">
        <v>401</v>
      </c>
      <c r="F17" s="23" t="s">
        <v>33</v>
      </c>
      <c r="G17" s="24">
        <v>281</v>
      </c>
      <c r="H17" s="196" t="s">
        <v>53</v>
      </c>
    </row>
    <row r="18" spans="1:8" x14ac:dyDescent="0.25">
      <c r="A18" s="153">
        <v>2014</v>
      </c>
      <c r="B18" s="79"/>
      <c r="C18" s="79"/>
      <c r="D18" s="79"/>
      <c r="E18" s="79"/>
      <c r="F18" s="79"/>
      <c r="G18" s="79"/>
      <c r="H18" s="154">
        <v>2014</v>
      </c>
    </row>
    <row r="19" spans="1:8" ht="25.5" x14ac:dyDescent="0.25">
      <c r="A19" s="195" t="s">
        <v>51</v>
      </c>
      <c r="B19" s="22" t="s">
        <v>33</v>
      </c>
      <c r="C19" s="23">
        <v>7.7</v>
      </c>
      <c r="D19" s="23">
        <v>7</v>
      </c>
      <c r="E19" s="23">
        <v>4.9000000000000004</v>
      </c>
      <c r="F19" s="23" t="s">
        <v>33</v>
      </c>
      <c r="G19" s="24">
        <v>7.2</v>
      </c>
      <c r="H19" s="196" t="s">
        <v>83</v>
      </c>
    </row>
    <row r="20" spans="1:8" ht="26.25" thickBot="1" x14ac:dyDescent="0.3">
      <c r="A20" s="195" t="s">
        <v>52</v>
      </c>
      <c r="B20" s="22" t="s">
        <v>11</v>
      </c>
      <c r="C20" s="23">
        <v>555.1</v>
      </c>
      <c r="D20" s="23">
        <v>520</v>
      </c>
      <c r="E20" s="23">
        <v>488</v>
      </c>
      <c r="F20" s="23" t="s">
        <v>11</v>
      </c>
      <c r="G20" s="24">
        <v>299</v>
      </c>
      <c r="H20" s="196" t="s">
        <v>53</v>
      </c>
    </row>
    <row r="21" spans="1:8" x14ac:dyDescent="0.25">
      <c r="A21" s="153">
        <v>2015</v>
      </c>
      <c r="B21" s="79"/>
      <c r="C21" s="79"/>
      <c r="D21" s="79"/>
      <c r="E21" s="79"/>
      <c r="F21" s="79"/>
      <c r="G21" s="79"/>
      <c r="H21" s="154">
        <v>2015</v>
      </c>
    </row>
    <row r="22" spans="1:8" ht="25.5" x14ac:dyDescent="0.25">
      <c r="A22" s="195" t="s">
        <v>51</v>
      </c>
      <c r="B22" s="22" t="s">
        <v>11</v>
      </c>
      <c r="C22" s="23">
        <v>8</v>
      </c>
      <c r="D22" s="23">
        <v>7.3</v>
      </c>
      <c r="E22" s="23">
        <v>6.5</v>
      </c>
      <c r="F22" s="23" t="s">
        <v>11</v>
      </c>
      <c r="G22" s="24">
        <v>7.6</v>
      </c>
      <c r="H22" s="196" t="s">
        <v>83</v>
      </c>
    </row>
    <row r="23" spans="1:8" ht="26.25" thickBot="1" x14ac:dyDescent="0.3">
      <c r="A23" s="195" t="s">
        <v>52</v>
      </c>
      <c r="B23" s="22" t="s">
        <v>11</v>
      </c>
      <c r="C23" s="23">
        <v>556.1</v>
      </c>
      <c r="D23" s="23">
        <v>527</v>
      </c>
      <c r="E23" s="23">
        <v>516</v>
      </c>
      <c r="F23" s="23" t="s">
        <v>11</v>
      </c>
      <c r="G23" s="24">
        <v>364</v>
      </c>
      <c r="H23" s="196" t="s">
        <v>53</v>
      </c>
    </row>
    <row r="24" spans="1:8" x14ac:dyDescent="0.25">
      <c r="A24" s="153">
        <v>2016</v>
      </c>
      <c r="B24" s="79"/>
      <c r="C24" s="79"/>
      <c r="D24" s="79"/>
      <c r="E24" s="79"/>
      <c r="F24" s="79"/>
      <c r="G24" s="79"/>
      <c r="H24" s="154">
        <v>2016</v>
      </c>
    </row>
    <row r="25" spans="1:8" ht="25.5" x14ac:dyDescent="0.25">
      <c r="A25" s="195" t="s">
        <v>51</v>
      </c>
      <c r="B25" s="22" t="s">
        <v>11</v>
      </c>
      <c r="C25" s="23">
        <v>7.7</v>
      </c>
      <c r="D25" s="23">
        <v>7</v>
      </c>
      <c r="E25" s="23">
        <v>6.1</v>
      </c>
      <c r="F25" s="23" t="s">
        <v>11</v>
      </c>
      <c r="G25" s="24">
        <v>8.8000000000000007</v>
      </c>
      <c r="H25" s="196" t="s">
        <v>83</v>
      </c>
    </row>
    <row r="26" spans="1:8" ht="26.25" thickBot="1" x14ac:dyDescent="0.3">
      <c r="A26" s="197" t="s">
        <v>52</v>
      </c>
      <c r="B26" s="306"/>
      <c r="C26" s="164">
        <v>507.4</v>
      </c>
      <c r="D26" s="164">
        <v>495</v>
      </c>
      <c r="E26" s="164">
        <v>467</v>
      </c>
      <c r="F26" s="164"/>
      <c r="G26" s="165">
        <v>345</v>
      </c>
      <c r="H26" s="198" t="s">
        <v>53</v>
      </c>
    </row>
    <row r="27" spans="1:8" ht="15.75" thickTop="1" x14ac:dyDescent="0.25"/>
  </sheetData>
  <printOptions horizontalCentered="1"/>
  <pageMargins left="0.196850393700787" right="0.196850393700787" top="0.196850393700787" bottom="0.196850393700787" header="0.31496062992126" footer="0.31496062992126"/>
  <pageSetup paperSize="9" scale="78" orientation="portrait" horizontalDpi="300" verticalDpi="300" r:id="rId1"/>
  <rowBreaks count="1" manualBreakCount="1">
    <brk id="2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rightToLeft="1" tabSelected="1" zoomScaleNormal="100" zoomScaleSheetLayoutView="100" workbookViewId="0">
      <selection activeCell="H5" sqref="H5"/>
    </sheetView>
  </sheetViews>
  <sheetFormatPr defaultRowHeight="15" x14ac:dyDescent="0.25"/>
  <cols>
    <col min="1" max="2" width="45.7109375" customWidth="1"/>
    <col min="3" max="3" width="9.140625" style="72"/>
  </cols>
  <sheetData>
    <row r="1" spans="1:3" ht="26.25" x14ac:dyDescent="0.25">
      <c r="A1" s="47" t="s">
        <v>105</v>
      </c>
      <c r="B1" s="48" t="s">
        <v>106</v>
      </c>
    </row>
    <row r="2" spans="1:3" ht="59.25" x14ac:dyDescent="0.25">
      <c r="A2" s="69" t="s">
        <v>142</v>
      </c>
      <c r="B2" s="71" t="s">
        <v>144</v>
      </c>
      <c r="C2" s="73"/>
    </row>
    <row r="3" spans="1:3" ht="9.9499999999999993" customHeight="1" x14ac:dyDescent="0.25">
      <c r="A3" s="69"/>
      <c r="B3" s="71"/>
      <c r="C3" s="73"/>
    </row>
    <row r="4" spans="1:3" ht="43.5" x14ac:dyDescent="0.25">
      <c r="A4" s="69" t="s">
        <v>143</v>
      </c>
      <c r="B4" s="71" t="s">
        <v>145</v>
      </c>
    </row>
    <row r="5" spans="1:3" ht="9.9499999999999993" customHeight="1" x14ac:dyDescent="0.25">
      <c r="A5" s="69"/>
      <c r="B5" s="71"/>
      <c r="C5" s="73"/>
    </row>
    <row r="6" spans="1:3" ht="43.5" x14ac:dyDescent="0.25">
      <c r="A6" s="70" t="s">
        <v>154</v>
      </c>
      <c r="B6" s="71" t="s">
        <v>153</v>
      </c>
      <c r="C6" s="73"/>
    </row>
    <row r="7" spans="1:3" ht="9.9499999999999993" customHeight="1" x14ac:dyDescent="0.25">
      <c r="A7" s="69"/>
      <c r="B7" s="71"/>
      <c r="C7" s="73"/>
    </row>
    <row r="8" spans="1:3" ht="72" x14ac:dyDescent="0.25">
      <c r="A8" s="70" t="s">
        <v>155</v>
      </c>
      <c r="B8" s="71" t="s">
        <v>152</v>
      </c>
    </row>
    <row r="9" spans="1:3" ht="9.9499999999999993" customHeight="1" x14ac:dyDescent="0.25">
      <c r="A9" s="69"/>
      <c r="B9" s="71"/>
      <c r="C9" s="73"/>
    </row>
    <row r="10" spans="1:3" ht="37.5" x14ac:dyDescent="0.25">
      <c r="A10" s="74" t="s">
        <v>156</v>
      </c>
      <c r="B10" s="71" t="s">
        <v>151</v>
      </c>
    </row>
    <row r="11" spans="1:3" ht="9.9499999999999993" customHeight="1" x14ac:dyDescent="0.25">
      <c r="A11" s="69"/>
      <c r="B11" s="71"/>
      <c r="C11" s="73"/>
    </row>
    <row r="12" spans="1:3" ht="56.25" x14ac:dyDescent="0.25">
      <c r="A12" s="70" t="s">
        <v>146</v>
      </c>
      <c r="B12" s="71" t="s">
        <v>150</v>
      </c>
    </row>
    <row r="13" spans="1:3" ht="9.9499999999999993" customHeight="1" x14ac:dyDescent="0.25">
      <c r="A13" s="69"/>
      <c r="B13" s="71"/>
      <c r="C13" s="73"/>
    </row>
    <row r="14" spans="1:3" ht="57.75" x14ac:dyDescent="0.25">
      <c r="A14" s="70" t="s">
        <v>157</v>
      </c>
      <c r="B14" s="71" t="s">
        <v>149</v>
      </c>
    </row>
    <row r="15" spans="1:3" ht="9.9499999999999993" customHeight="1" x14ac:dyDescent="0.25">
      <c r="A15" s="69"/>
      <c r="B15" s="71"/>
      <c r="C15" s="73"/>
    </row>
    <row r="16" spans="1:3" ht="37.5" x14ac:dyDescent="0.25">
      <c r="A16" s="70" t="s">
        <v>158</v>
      </c>
      <c r="B16" s="71" t="s">
        <v>148</v>
      </c>
    </row>
    <row r="17" spans="1:3" ht="9.9499999999999993" customHeight="1" x14ac:dyDescent="0.25">
      <c r="A17" s="69"/>
      <c r="B17" s="71"/>
      <c r="C17" s="73"/>
    </row>
    <row r="18" spans="1:3" ht="37.5" x14ac:dyDescent="0.25">
      <c r="A18" s="70" t="s">
        <v>159</v>
      </c>
      <c r="B18" s="71" t="s">
        <v>163</v>
      </c>
    </row>
    <row r="19" spans="1:3" ht="9.9499999999999993" customHeight="1" x14ac:dyDescent="0.25">
      <c r="A19" s="69"/>
      <c r="B19" s="71"/>
      <c r="C19" s="73"/>
    </row>
    <row r="20" spans="1:3" ht="37.5" x14ac:dyDescent="0.25">
      <c r="A20" s="70" t="s">
        <v>160</v>
      </c>
      <c r="B20" s="71" t="s">
        <v>147</v>
      </c>
    </row>
    <row r="21" spans="1:3" ht="9.9499999999999993" customHeight="1" x14ac:dyDescent="0.25">
      <c r="A21" s="69"/>
      <c r="B21" s="71"/>
      <c r="C21" s="73"/>
    </row>
    <row r="22" spans="1:3" ht="57.75" x14ac:dyDescent="0.25">
      <c r="A22" s="70" t="s">
        <v>174</v>
      </c>
      <c r="B22" s="71" t="s">
        <v>175</v>
      </c>
    </row>
  </sheetData>
  <printOptions horizontalCentered="1"/>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rightToLeft="1" zoomScale="115" zoomScaleNormal="115" zoomScaleSheetLayoutView="100" workbookViewId="0">
      <selection activeCell="A7" sqref="A7"/>
    </sheetView>
  </sheetViews>
  <sheetFormatPr defaultRowHeight="15" x14ac:dyDescent="0.25"/>
  <cols>
    <col min="1" max="1" width="43.7109375" customWidth="1"/>
    <col min="3" max="3" width="43.7109375" customWidth="1"/>
  </cols>
  <sheetData>
    <row r="1" spans="1:3" ht="30.75" customHeight="1" x14ac:dyDescent="0.25">
      <c r="A1" s="313" t="s">
        <v>125</v>
      </c>
      <c r="B1" s="239" t="s">
        <v>96</v>
      </c>
      <c r="C1" s="314" t="s">
        <v>108</v>
      </c>
    </row>
    <row r="2" spans="1:3" ht="15" customHeight="1" x14ac:dyDescent="0.25">
      <c r="A2" s="313"/>
      <c r="B2" s="240" t="s">
        <v>98</v>
      </c>
      <c r="C2" s="314"/>
    </row>
    <row r="3" spans="1:3" ht="37.5" x14ac:dyDescent="0.25">
      <c r="A3" s="64" t="str">
        <f>'CH 1.1'!A1</f>
        <v>جدول 1: المستشفيات في دول مجلس التعاون حسب القطاع، 2010-2016م</v>
      </c>
      <c r="C3" s="65" t="str">
        <f>'CH 1.1'!A2</f>
        <v>Table 1: Hospitals In GCC by Sector, 2010-2016</v>
      </c>
    </row>
    <row r="4" spans="1:3" ht="37.5" x14ac:dyDescent="0.25">
      <c r="A4" s="64" t="str">
        <f>'CH 1.2'!A1</f>
        <v>جدول 2 : المرافق الصحية الأخرى  في دول مجلس التعاون حسب القطاع، 2010-2016م</v>
      </c>
      <c r="C4" s="65" t="str">
        <f>'CH 1.2'!A2</f>
        <v>Table 2: Other Health Institutions In GCC by Sector by Sector, 2010-2016</v>
      </c>
    </row>
    <row r="5" spans="1:3" ht="37.5" x14ac:dyDescent="0.25">
      <c r="A5" s="64" t="str">
        <f>'CH 1.3'!A1</f>
        <v>جدول 3: أسرّة المستشفيات في دول مجلس التعاون حسب القطاع، 2010-2016م</v>
      </c>
      <c r="C5" s="65" t="str">
        <f>'CH 1.3'!A2</f>
        <v>Table 3: Hospitals Beds in GCC by Sector by Sector, 2010-2016</v>
      </c>
    </row>
    <row r="6" spans="1:3" ht="37.5" x14ac:dyDescent="0.25">
      <c r="A6" s="64" t="str">
        <f>'CH 1.4'!A1</f>
        <v>جدول 4: أسرّة المستشفيات لكل 10,000 من السكان في دول مجلس التعاون حسب القطاع، 2010-2016م</v>
      </c>
      <c r="C6" s="65" t="str">
        <f>'CH 1.4'!A2</f>
        <v>Table 4: Hospitals Beds Per 10,000 Population in GCC by Sector by Sector, 2010-2016</v>
      </c>
    </row>
    <row r="7" spans="1:3" ht="37.5" x14ac:dyDescent="0.25">
      <c r="A7" s="64" t="str">
        <f>'CH 2.1'!A1</f>
        <v>جدول5: القوى العاملة الصحية في دول مجلس التعاون حسب القطاع، 2010-2016م</v>
      </c>
      <c r="C7" s="65" t="str">
        <f>'CH 2.1'!A2</f>
        <v>Table 5: Health Manpower in GCC by Sector by Sector, 2010-2016</v>
      </c>
    </row>
    <row r="8" spans="1:3" ht="37.5" x14ac:dyDescent="0.25">
      <c r="A8" s="64" t="str">
        <f>'CH 2.2'!A1</f>
        <v>جدول 6: القوى العاملة الصحية في دول مجلس التعاون حسب الفئة، 2010-2016م</v>
      </c>
      <c r="C8" s="65" t="str">
        <f>'CH 2.2'!A2</f>
        <v>Table 6: Total Health Manpower in GCC by Sector by Category, 2010-2016</v>
      </c>
    </row>
    <row r="9" spans="1:3" ht="37.5" x14ac:dyDescent="0.25">
      <c r="A9" s="64" t="str">
        <f>'CH 2.3'!A1</f>
        <v>جدول 7: الأطباء البشريون في دول مجلس التعاون حسب القطاع، 2010-2016م</v>
      </c>
      <c r="C9" s="65" t="str">
        <f>'CH 2.3'!A2</f>
        <v>Table 7: Physicians in GCC by Sector by, 2010-2016</v>
      </c>
    </row>
    <row r="10" spans="1:3" ht="37.5" x14ac:dyDescent="0.25">
      <c r="A10" s="64" t="str">
        <f>'2.3.a'!A1</f>
        <v>جدول 8: الأطباء البشريون لكل 10,000 من السكان في دول مجلس التعاون حسب القطاع، 2010-2016م</v>
      </c>
      <c r="C10" s="65" t="str">
        <f>'2.3.a'!A2</f>
        <v>Table 8: Physicians Per 10,000 Population in GCC by Sector, 2010-2016</v>
      </c>
    </row>
    <row r="11" spans="1:3" ht="37.5" x14ac:dyDescent="0.25">
      <c r="A11" s="64" t="str">
        <f>'CH 2.4'!A1</f>
        <v>جدول 9: أطباء الأسنان في دول مجلس التعاون حسب القطاع، 2010-2016م</v>
      </c>
      <c r="C11" s="65" t="str">
        <f>'CH 2.4'!A2</f>
        <v>Table 9: Dentists in GCC by Sector, 2010-2016</v>
      </c>
    </row>
    <row r="12" spans="1:3" ht="37.5" x14ac:dyDescent="0.25">
      <c r="A12" s="64" t="str">
        <f>'CH 2.4.a'!A1</f>
        <v>جدول 10: أطباء الأسنان لكل 10,000 من السكان في دول مجلس التعاون حسب القطاع، 2010-2016م</v>
      </c>
      <c r="C12" s="65" t="str">
        <f>'CH 2.4.a'!A2</f>
        <v>Table 10: Dentists Per 10,000 Population in GCC by Sector, 2010-2016</v>
      </c>
    </row>
    <row r="13" spans="1:3" ht="37.5" x14ac:dyDescent="0.25">
      <c r="A13" s="64" t="str">
        <f>'CH2.5'!A1</f>
        <v>جدول 11: هيئة التمريض في دول مجلس التعاون حسب القطاع، 2010-2016م</v>
      </c>
      <c r="C13" s="65" t="str">
        <f>'CH2.5'!A2</f>
        <v>Table 11: Nursing Staff in GCC by Sector, 2010-2016</v>
      </c>
    </row>
    <row r="14" spans="1:3" ht="37.5" x14ac:dyDescent="0.25">
      <c r="A14" s="64" t="str">
        <f>'CH2.5.a'!A1</f>
        <v>جدول 12: هيئة التمريض لكل 10,000 من السكان في دول مجلس التعاون حسب القطاع، 2010-2016م</v>
      </c>
      <c r="C14" s="65" t="str">
        <f>'CH2.5.a'!A2</f>
        <v>Table 12: Nursing Staff Per 10,000 Population in GCC by Sector, 2010-2016</v>
      </c>
    </row>
    <row r="15" spans="1:3" ht="37.5" x14ac:dyDescent="0.25">
      <c r="A15" s="64" t="str">
        <f>'CH2.5.b'!A1</f>
        <v>جدول 13: هيئة التمريض إلى الأطباء البشريون في دول مجلس التعاون حسب القطاع، 2010-2016م</v>
      </c>
      <c r="C15" s="65" t="str">
        <f>'CH2.5.b'!A2</f>
        <v>Table 13: Nursing Staff Per Physicians in GCC by Sector, 2010-2016</v>
      </c>
    </row>
    <row r="16" spans="1:3" ht="37.5" x14ac:dyDescent="0.25">
      <c r="A16" s="64" t="str">
        <f>'CH 2.6'!A1</f>
        <v>جدول 14: الصيادلة في دول مجلس التعاون حسب القطاع، 2010-2016م</v>
      </c>
      <c r="C16" s="65" t="str">
        <f>'CH 2.6'!A2</f>
        <v>Table 14: Pharmasists Staff in GCC by Sector, 2010-2016</v>
      </c>
    </row>
    <row r="17" spans="1:3" ht="37.5" x14ac:dyDescent="0.25">
      <c r="A17" s="64" t="str">
        <f>'CH 2.6.a'!A1</f>
        <v>جدول 15: الصيادلة لكل 10,000 من السكان في دول مجلس التعاون حسب القطاع، 2010-2016م</v>
      </c>
      <c r="C17" s="65" t="str">
        <f>'CH 2.6.a'!A2</f>
        <v>Table 15: Pharmasists Per 10,000 Population in GCC by Sector, 2010-2016</v>
      </c>
    </row>
    <row r="18" spans="1:3" ht="37.5" x14ac:dyDescent="0.25">
      <c r="A18" s="64" t="str">
        <f>'CH 2.7'!A1</f>
        <v>جدول 16: الفئات الطبية المساعدة في دول مجلس التعاون حسب القطاع، 2010-2016م</v>
      </c>
      <c r="C18" s="65" t="str">
        <f>'CH 2.7'!A2</f>
        <v>Table 16: Other Para- Medical Staff in GCC by Sector, 2010-2016</v>
      </c>
    </row>
    <row r="19" spans="1:3" ht="37.5" x14ac:dyDescent="0.25">
      <c r="A19" s="64" t="str">
        <f>'CH 2.7 a'!A1</f>
        <v>جدول 17: الفئات الطبية المساعدة لكل 10,000 من السكان في دول مجلس التعاون حسب القطاع، 2010-2016م</v>
      </c>
      <c r="C19" s="65" t="str">
        <f>'CH 2.7 a'!A2</f>
        <v>Table 17: Other Para- Medical Staff Per 10,000 Population in GCC by Sector, 2010-2016</v>
      </c>
    </row>
    <row r="20" spans="1:3" ht="37.5" x14ac:dyDescent="0.25">
      <c r="A20" s="64" t="str">
        <f>'CH 3.1'!A1</f>
        <v>جدول 18: الزيارات للعيادات الخارجية بمؤسسات وزارة الصحة في دول مجلس التعاون، 2010-2016م</v>
      </c>
      <c r="C20" s="65" t="str">
        <f>'CH 3.1'!A2</f>
        <v>Table 18: Outpatient Visits to Ministry of Health Institutions in GCC, 2010-2016</v>
      </c>
    </row>
    <row r="21" spans="1:3" ht="37.5" x14ac:dyDescent="0.25">
      <c r="A21" s="64" t="str">
        <f>'CH 3.2'!A1</f>
        <v>جدول 19: المرضى المنومين* بمؤسسات وزارة الصحة في دول مجلس التعاون، 2010-2016م</v>
      </c>
      <c r="C21" s="65" t="str">
        <f>'CH 3.2'!A2</f>
        <v>Table 19: Inpatients* in Ministry of Health Institutions in GCC, 2010-2016</v>
      </c>
    </row>
    <row r="22" spans="1:3" ht="37.5" x14ac:dyDescent="0.25">
      <c r="A22" s="64" t="str">
        <f>'CH 3.3'!A1</f>
        <v>جدول 20: إشغال الأسرّة وطول الإقامة بمؤسسات وزارة الصحة في دول مجلس التعاون، 2010-2016م</v>
      </c>
      <c r="C22" s="65" t="str">
        <f>'CH 3.3'!A2</f>
        <v>Table 20: Bed Occupancy and Length of Stay in Ministry of Health Institutions in GCC, 2010-2016</v>
      </c>
    </row>
    <row r="23" spans="1:3" ht="37.5" x14ac:dyDescent="0.25">
      <c r="A23" s="64" t="str">
        <f>'CH 3.4'!A1</f>
        <v>جدول 21: الخدمات الصحية بمؤسسات وزارة الصحة في دول مجلس التعاون، 2010-2016م</v>
      </c>
      <c r="C23" s="65" t="str">
        <f>'CH 3.4'!A2</f>
        <v>Table 21:Health Services in Ministry of Health Institutions in GCC, 2010-2016</v>
      </c>
    </row>
    <row r="24" spans="1:3" ht="37.5" x14ac:dyDescent="0.25">
      <c r="A24" s="64" t="str">
        <f>'CH 3.5'!A1</f>
        <v>جدول 22: الأمراض المعدية المبلغ عنها في دول مجلس التعاون، 2010-2016م</v>
      </c>
      <c r="C24" s="65" t="str">
        <f>'CH 3.5'!A2</f>
        <v>Table 22: Notifiable Communicable Diseases in GCC, 2010-2016</v>
      </c>
    </row>
    <row r="25" spans="1:3" ht="37.5" x14ac:dyDescent="0.25">
      <c r="A25" s="64" t="str">
        <f>'CH 3.6'!A1</f>
        <v>جدول 23: المواليد الأقل من الوزن الولادي الطبيعي في دول مجلس التعاون، 2010-2016م</v>
      </c>
      <c r="C25" s="65" t="str">
        <f>'CH 3.6'!A2</f>
        <v>Table 23: Infants with Low Birth Weight in GCC, 2010-2016</v>
      </c>
    </row>
    <row r="26" spans="1:3" ht="37.5" x14ac:dyDescent="0.25">
      <c r="A26" s="64" t="str">
        <f>'CH 3.7'!A1</f>
        <v>جدول 24: تحصينات الأطفال الرضع أقل من سنة في دول مجلس التعاون، 2010-2016م</v>
      </c>
      <c r="C26" s="65" t="str">
        <f>'CH 3.7'!A2</f>
        <v>Table 24: Immunizations of Infants One Year of Age in GCC, 2010-2016</v>
      </c>
    </row>
    <row r="27" spans="1:3" ht="37.5" x14ac:dyDescent="0.25">
      <c r="A27" s="64" t="str">
        <f>'CH 3.8'!A1</f>
        <v>جدول 25: الولادات تحت الإشراف الطبي في دول مجلس التعاون، 2010-2016م</v>
      </c>
      <c r="C27" s="65" t="str">
        <f>'CH 3.8'!A2</f>
        <v>Table 25: Births by Skilled Health Personnel in GCC, 2010-2016</v>
      </c>
    </row>
    <row r="28" spans="1:3" ht="37.5" x14ac:dyDescent="0.25">
      <c r="A28" s="64" t="str">
        <f>'CH 3.9'!A1</f>
        <v>جدول 26: المصروفات الصحية في دول مجلس التعاون،2010-2016م</v>
      </c>
      <c r="C28" s="65" t="str">
        <f>'CH 3.9'!A2</f>
        <v>Table 26: Health Expanditure in GCC, 2010-2016</v>
      </c>
    </row>
  </sheetData>
  <mergeCells count="2">
    <mergeCell ref="A1:A2"/>
    <mergeCell ref="C1:C2"/>
  </mergeCells>
  <printOptions horizontalCentered="1"/>
  <pageMargins left="0.45" right="0.45" top="0.5" bottom="0.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rightToLeft="1" zoomScaleNormal="100" zoomScaleSheetLayoutView="100" workbookViewId="0">
      <selection activeCell="A7" sqref="A7"/>
    </sheetView>
  </sheetViews>
  <sheetFormatPr defaultRowHeight="15" x14ac:dyDescent="0.25"/>
  <cols>
    <col min="1" max="1" width="49.7109375" customWidth="1"/>
    <col min="2" max="2" width="11" customWidth="1"/>
    <col min="3" max="3" width="48.7109375" customWidth="1"/>
  </cols>
  <sheetData>
    <row r="1" spans="1:3" ht="15.75" x14ac:dyDescent="0.25">
      <c r="A1" s="313" t="s">
        <v>126</v>
      </c>
      <c r="B1" s="239" t="s">
        <v>96</v>
      </c>
      <c r="C1" s="315" t="s">
        <v>110</v>
      </c>
    </row>
    <row r="2" spans="1:3" x14ac:dyDescent="0.25">
      <c r="A2" s="313"/>
      <c r="B2" s="240" t="s">
        <v>98</v>
      </c>
      <c r="C2" s="315"/>
    </row>
    <row r="3" spans="1:3" ht="17.25" customHeight="1" x14ac:dyDescent="0.25">
      <c r="A3" s="60" t="e">
        <f>'CH 1.1'!#REF!</f>
        <v>#REF!</v>
      </c>
      <c r="C3" s="63" t="e">
        <f>'CH 1.1'!#REF!</f>
        <v>#REF!</v>
      </c>
    </row>
    <row r="4" spans="1:3" ht="32.1" customHeight="1" x14ac:dyDescent="0.25">
      <c r="A4" s="60" t="e">
        <f>'CH 1.1'!#REF!</f>
        <v>#REF!</v>
      </c>
      <c r="C4" s="63" t="e">
        <f>'CH 1.1'!#REF!</f>
        <v>#REF!</v>
      </c>
    </row>
    <row r="5" spans="1:3" ht="32.1" customHeight="1" x14ac:dyDescent="0.25">
      <c r="A5" s="60" t="e">
        <f>'CH 1.3'!#REF!</f>
        <v>#REF!</v>
      </c>
      <c r="C5" s="63" t="e">
        <f>'CH 1.3'!#REF!</f>
        <v>#REF!</v>
      </c>
    </row>
    <row r="6" spans="1:3" ht="32.1" customHeight="1" x14ac:dyDescent="0.25">
      <c r="A6" s="60" t="e">
        <f>'CH 1.4'!#REF!</f>
        <v>#REF!</v>
      </c>
      <c r="C6" s="63" t="e">
        <f>'CH 1.4'!#REF!</f>
        <v>#REF!</v>
      </c>
    </row>
    <row r="7" spans="1:3" ht="32.1" customHeight="1" x14ac:dyDescent="0.25">
      <c r="A7" s="60" t="e">
        <f>'CH 2.3'!#REF!</f>
        <v>#REF!</v>
      </c>
      <c r="C7" s="63" t="e">
        <f>'CH 2.3'!#REF!</f>
        <v>#REF!</v>
      </c>
    </row>
    <row r="8" spans="1:3" ht="32.1" customHeight="1" x14ac:dyDescent="0.25">
      <c r="A8" s="60" t="e">
        <f>'2.3.a'!#REF!</f>
        <v>#REF!</v>
      </c>
      <c r="C8" s="63" t="e">
        <f>'2.3.a'!#REF!</f>
        <v>#REF!</v>
      </c>
    </row>
    <row r="9" spans="1:3" ht="32.1" customHeight="1" x14ac:dyDescent="0.25">
      <c r="A9" s="60" t="e">
        <f>'CH 2.4'!#REF!</f>
        <v>#REF!</v>
      </c>
      <c r="C9" s="63" t="e">
        <f>'CH 2.4'!#REF!</f>
        <v>#REF!</v>
      </c>
    </row>
    <row r="10" spans="1:3" ht="32.1" customHeight="1" x14ac:dyDescent="0.25">
      <c r="A10" s="60" t="e">
        <f>'CH 2.4.a'!#REF!</f>
        <v>#REF!</v>
      </c>
      <c r="C10" s="63" t="e">
        <f>'CH 2.4.a'!#REF!</f>
        <v>#REF!</v>
      </c>
    </row>
    <row r="11" spans="1:3" ht="32.1" customHeight="1" x14ac:dyDescent="0.25">
      <c r="A11" s="60" t="e">
        <f>'CH2.5'!#REF!</f>
        <v>#REF!</v>
      </c>
      <c r="C11" s="63" t="e">
        <f>'CH2.5'!#REF!</f>
        <v>#REF!</v>
      </c>
    </row>
    <row r="12" spans="1:3" ht="32.1" customHeight="1" x14ac:dyDescent="0.25">
      <c r="A12" s="60" t="e">
        <f>'CH2.5.a'!#REF!</f>
        <v>#REF!</v>
      </c>
      <c r="C12" s="63" t="e">
        <f>'CH2.5.a'!#REF!</f>
        <v>#REF!</v>
      </c>
    </row>
    <row r="13" spans="1:3" ht="32.1" customHeight="1" x14ac:dyDescent="0.25">
      <c r="A13" s="60" t="e">
        <f>'CH2.5.b'!#REF!</f>
        <v>#REF!</v>
      </c>
      <c r="C13" s="63" t="e">
        <f>'CH2.5.b'!#REF!</f>
        <v>#REF!</v>
      </c>
    </row>
    <row r="14" spans="1:3" ht="32.1" customHeight="1" x14ac:dyDescent="0.25">
      <c r="A14" s="60" t="e">
        <f>'CH 3.3'!#REF!</f>
        <v>#REF!</v>
      </c>
      <c r="C14" s="63" t="e">
        <f>'CH 3.3'!#REF!</f>
        <v>#REF!</v>
      </c>
    </row>
    <row r="15" spans="1:3" ht="32.1" customHeight="1" x14ac:dyDescent="0.25">
      <c r="A15" s="60" t="e">
        <f>'CH 3.6'!#REF!</f>
        <v>#REF!</v>
      </c>
      <c r="C15" s="63" t="e">
        <f>'CH 3.6'!#REF!</f>
        <v>#REF!</v>
      </c>
    </row>
  </sheetData>
  <mergeCells count="2">
    <mergeCell ref="A1:A2"/>
    <mergeCell ref="C1:C2"/>
  </mergeCells>
  <printOptions horizontalCentered="1"/>
  <pageMargins left="0.45" right="0.45" top="0.5" bottom="0.5" header="0.3" footer="0.3"/>
  <pageSetup paperSize="9" scale="85" orientation="portrait" r:id="rId1"/>
  <rowBreaks count="1" manualBreakCount="1">
    <brk id="4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rightToLeft="1" zoomScaleNormal="100" zoomScaleSheetLayoutView="100" workbookViewId="0">
      <selection activeCell="F4" sqref="F4"/>
    </sheetView>
  </sheetViews>
  <sheetFormatPr defaultRowHeight="15" x14ac:dyDescent="0.25"/>
  <cols>
    <col min="1" max="1" width="47.28515625" customWidth="1"/>
    <col min="2" max="2" width="53.140625" customWidth="1"/>
  </cols>
  <sheetData>
    <row r="1" spans="1:5" ht="26.25" x14ac:dyDescent="0.25">
      <c r="A1" s="49" t="s">
        <v>127</v>
      </c>
      <c r="B1" s="170" t="s">
        <v>112</v>
      </c>
    </row>
    <row r="2" spans="1:5" ht="239.25" x14ac:dyDescent="0.25">
      <c r="A2" s="308" t="s">
        <v>232</v>
      </c>
      <c r="B2" s="309" t="s">
        <v>233</v>
      </c>
      <c r="C2" s="68"/>
      <c r="E2" s="68"/>
    </row>
    <row r="3" spans="1:5" ht="9.9499999999999993" customHeight="1" x14ac:dyDescent="0.25">
      <c r="A3" s="308"/>
      <c r="B3" s="309"/>
    </row>
    <row r="4" spans="1:5" ht="174" x14ac:dyDescent="0.25">
      <c r="A4" s="308" t="s">
        <v>234</v>
      </c>
      <c r="B4" s="309" t="s">
        <v>235</v>
      </c>
    </row>
    <row r="5" spans="1:5" ht="9.9499999999999993" customHeight="1" x14ac:dyDescent="0.25">
      <c r="A5" s="75"/>
      <c r="B5" s="309"/>
    </row>
    <row r="6" spans="1:5" ht="282.75" x14ac:dyDescent="0.25">
      <c r="A6" s="308" t="s">
        <v>236</v>
      </c>
      <c r="B6" s="309" t="s">
        <v>237</v>
      </c>
    </row>
    <row r="7" spans="1:5" ht="9.9499999999999993" customHeight="1" x14ac:dyDescent="0.25">
      <c r="A7" s="75"/>
      <c r="B7" s="309"/>
    </row>
    <row r="8" spans="1:5" ht="65.25" x14ac:dyDescent="0.25">
      <c r="A8" s="308" t="s">
        <v>238</v>
      </c>
      <c r="B8" s="309" t="s">
        <v>239</v>
      </c>
    </row>
  </sheetData>
  <printOptions horizontalCentered="1"/>
  <pageMargins left="0.7" right="0.7" top="0.75" bottom="0.75" header="0.3" footer="0.3"/>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rightToLeft="1" zoomScaleNormal="100" zoomScaleSheetLayoutView="100" workbookViewId="0">
      <selection activeCell="A7" sqref="A7"/>
    </sheetView>
  </sheetViews>
  <sheetFormatPr defaultRowHeight="15" x14ac:dyDescent="0.25"/>
  <cols>
    <col min="1" max="1" width="95" customWidth="1"/>
  </cols>
  <sheetData>
    <row r="1" spans="1:1" ht="51.75" x14ac:dyDescent="1.05">
      <c r="A1" s="51" t="s">
        <v>128</v>
      </c>
    </row>
    <row r="2" spans="1:1" ht="46.5" x14ac:dyDescent="0.25">
      <c r="A2" s="52" t="s">
        <v>129</v>
      </c>
    </row>
  </sheetData>
  <printOptions horizontalCentered="1" vertic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rightToLeft="1" zoomScaleNormal="100" zoomScaleSheetLayoutView="100" workbookViewId="0">
      <selection activeCell="F49" sqref="F49"/>
    </sheetView>
  </sheetViews>
  <sheetFormatPr defaultRowHeight="15" x14ac:dyDescent="0.25"/>
  <cols>
    <col min="1" max="1" width="17.7109375" customWidth="1"/>
    <col min="2" max="7" width="8.7109375" customWidth="1"/>
    <col min="8" max="8" width="9.7109375" customWidth="1"/>
    <col min="9" max="9" width="18.7109375" customWidth="1"/>
  </cols>
  <sheetData>
    <row r="1" spans="1:10" ht="18.75" x14ac:dyDescent="0.45">
      <c r="A1" s="241" t="s">
        <v>227</v>
      </c>
      <c r="B1" s="62"/>
      <c r="C1" s="62"/>
      <c r="D1" s="62"/>
      <c r="E1" s="62"/>
      <c r="F1" s="62"/>
      <c r="G1" s="62"/>
      <c r="H1" s="62"/>
      <c r="I1" s="62"/>
    </row>
    <row r="2" spans="1:10" x14ac:dyDescent="0.25">
      <c r="A2" s="242" t="s">
        <v>241</v>
      </c>
      <c r="B2" s="61"/>
      <c r="C2" s="61"/>
      <c r="D2" s="61"/>
      <c r="E2" s="61"/>
      <c r="F2" s="61"/>
      <c r="G2" s="61"/>
      <c r="H2" s="61"/>
      <c r="I2" s="61"/>
    </row>
    <row r="3" spans="1:10" ht="18.75" x14ac:dyDescent="0.45">
      <c r="A3" s="6" t="s">
        <v>57</v>
      </c>
      <c r="B3" s="5"/>
      <c r="C3" s="5"/>
      <c r="D3" s="5"/>
      <c r="E3" s="5"/>
      <c r="F3" s="5"/>
      <c r="G3" s="5"/>
      <c r="H3" s="5"/>
      <c r="I3" s="11" t="s">
        <v>58</v>
      </c>
      <c r="J3" s="61"/>
    </row>
    <row r="4" spans="1:10" ht="36" x14ac:dyDescent="0.45">
      <c r="A4" s="76"/>
      <c r="B4" s="83" t="s">
        <v>183</v>
      </c>
      <c r="C4" s="84" t="s">
        <v>55</v>
      </c>
      <c r="D4" s="84" t="s">
        <v>56</v>
      </c>
      <c r="E4" s="84" t="s">
        <v>184</v>
      </c>
      <c r="F4" s="84" t="s">
        <v>185</v>
      </c>
      <c r="G4" s="85" t="s">
        <v>186</v>
      </c>
      <c r="H4" s="86" t="s">
        <v>54</v>
      </c>
      <c r="I4" s="76"/>
    </row>
    <row r="5" spans="1:10" ht="19.5" thickBot="1" x14ac:dyDescent="0.5">
      <c r="A5" s="81" t="s">
        <v>182</v>
      </c>
      <c r="B5" s="89" t="s">
        <v>1</v>
      </c>
      <c r="C5" s="90" t="s">
        <v>2</v>
      </c>
      <c r="D5" s="90" t="s">
        <v>3</v>
      </c>
      <c r="E5" s="90" t="s">
        <v>4</v>
      </c>
      <c r="F5" s="90" t="s">
        <v>5</v>
      </c>
      <c r="G5" s="91" t="s">
        <v>6</v>
      </c>
      <c r="H5" s="92" t="s">
        <v>168</v>
      </c>
      <c r="I5" s="189" t="s">
        <v>181</v>
      </c>
    </row>
    <row r="6" spans="1:10" s="80" customFormat="1" ht="21" customHeight="1" x14ac:dyDescent="0.25">
      <c r="A6" s="93">
        <v>2010</v>
      </c>
      <c r="B6" s="79">
        <f>SUM(B10,B7)</f>
        <v>85</v>
      </c>
      <c r="C6" s="79">
        <f>SUM(C10,C7)</f>
        <v>23</v>
      </c>
      <c r="D6" s="79">
        <f>SUM(D10,D7)</f>
        <v>415</v>
      </c>
      <c r="E6" s="79">
        <f>SUM(E10,E7)</f>
        <v>62</v>
      </c>
      <c r="F6" s="79">
        <v>10</v>
      </c>
      <c r="G6" s="79">
        <f>SUM(G10,G7)</f>
        <v>27</v>
      </c>
      <c r="H6" s="95">
        <f>SUM(B6:G6)</f>
        <v>622</v>
      </c>
      <c r="I6" s="94">
        <v>2010</v>
      </c>
    </row>
    <row r="7" spans="1:10" s="80" customFormat="1" ht="18" x14ac:dyDescent="0.25">
      <c r="A7" s="88" t="s">
        <v>8</v>
      </c>
      <c r="B7" s="238">
        <f>SUM(B8:B9)</f>
        <v>32</v>
      </c>
      <c r="C7" s="238">
        <f>SUM(C8:C9)</f>
        <v>9</v>
      </c>
      <c r="D7" s="238">
        <f>SUM(D8:D9)</f>
        <v>288</v>
      </c>
      <c r="E7" s="238">
        <f>SUM(E8:E9)</f>
        <v>55</v>
      </c>
      <c r="F7" s="238">
        <v>6</v>
      </c>
      <c r="G7" s="238">
        <f>SUM(G8:G9)</f>
        <v>15</v>
      </c>
      <c r="H7" s="96">
        <f>SUM(B7:G7)</f>
        <v>405</v>
      </c>
      <c r="I7" s="116" t="s">
        <v>69</v>
      </c>
    </row>
    <row r="8" spans="1:10" s="72" customFormat="1" ht="18" x14ac:dyDescent="0.25">
      <c r="A8" s="78" t="s">
        <v>13</v>
      </c>
      <c r="B8" s="97">
        <v>15</v>
      </c>
      <c r="C8" s="97">
        <v>8</v>
      </c>
      <c r="D8" s="97">
        <v>249</v>
      </c>
      <c r="E8" s="97">
        <v>50</v>
      </c>
      <c r="F8" s="97">
        <v>6</v>
      </c>
      <c r="G8" s="97">
        <v>15</v>
      </c>
      <c r="H8" s="98">
        <f t="shared" ref="H8:H30" si="0">SUM(B8:G8)</f>
        <v>343</v>
      </c>
      <c r="I8" s="117" t="s">
        <v>240</v>
      </c>
    </row>
    <row r="9" spans="1:10" s="72" customFormat="1" ht="25.5" x14ac:dyDescent="0.25">
      <c r="A9" s="78" t="s">
        <v>15</v>
      </c>
      <c r="B9" s="97">
        <v>17</v>
      </c>
      <c r="C9" s="97">
        <v>1</v>
      </c>
      <c r="D9" s="97">
        <v>39</v>
      </c>
      <c r="E9" s="97">
        <v>5</v>
      </c>
      <c r="F9" s="99" t="s">
        <v>170</v>
      </c>
      <c r="G9" s="99" t="s">
        <v>170</v>
      </c>
      <c r="H9" s="98">
        <f t="shared" si="0"/>
        <v>62</v>
      </c>
      <c r="I9" s="118" t="s">
        <v>70</v>
      </c>
    </row>
    <row r="10" spans="1:10" s="72" customFormat="1" ht="21" customHeight="1" thickBot="1" x14ac:dyDescent="0.3">
      <c r="A10" s="77" t="s">
        <v>9</v>
      </c>
      <c r="B10" s="97">
        <v>53</v>
      </c>
      <c r="C10" s="97">
        <v>14</v>
      </c>
      <c r="D10" s="97">
        <v>127</v>
      </c>
      <c r="E10" s="97">
        <v>7</v>
      </c>
      <c r="F10" s="100">
        <v>4</v>
      </c>
      <c r="G10" s="97">
        <v>12</v>
      </c>
      <c r="H10" s="98">
        <f t="shared" si="0"/>
        <v>217</v>
      </c>
      <c r="I10" s="119" t="s">
        <v>10</v>
      </c>
    </row>
    <row r="11" spans="1:10" s="80" customFormat="1" ht="21" customHeight="1" x14ac:dyDescent="0.25">
      <c r="A11" s="93">
        <v>2011</v>
      </c>
      <c r="B11" s="79">
        <f>SUM(B15,B12)</f>
        <v>89</v>
      </c>
      <c r="C11" s="79">
        <f>SUM(C15,C12)</f>
        <v>24</v>
      </c>
      <c r="D11" s="79">
        <f>SUM(D15,D12)</f>
        <v>420</v>
      </c>
      <c r="E11" s="79">
        <f>SUM(E15,E12)</f>
        <v>65</v>
      </c>
      <c r="F11" s="79">
        <v>11</v>
      </c>
      <c r="G11" s="79">
        <f>SUM(G15,G12)</f>
        <v>30</v>
      </c>
      <c r="H11" s="95">
        <f>SUM(B11:G11)</f>
        <v>639</v>
      </c>
      <c r="I11" s="94">
        <v>2011</v>
      </c>
    </row>
    <row r="12" spans="1:10" s="80" customFormat="1" ht="18" x14ac:dyDescent="0.25">
      <c r="A12" s="88" t="s">
        <v>8</v>
      </c>
      <c r="B12" s="238">
        <f>SUM(B13,B14)</f>
        <v>33</v>
      </c>
      <c r="C12" s="238">
        <f>SUM(C13,C14)</f>
        <v>9</v>
      </c>
      <c r="D12" s="238">
        <f>SUM(D13,D14)</f>
        <v>290</v>
      </c>
      <c r="E12" s="238">
        <f>SUM(E13,E14)</f>
        <v>55</v>
      </c>
      <c r="F12" s="238">
        <v>7</v>
      </c>
      <c r="G12" s="238">
        <f>SUM(G13,G14)</f>
        <v>15</v>
      </c>
      <c r="H12" s="96">
        <f t="shared" si="0"/>
        <v>409</v>
      </c>
      <c r="I12" s="116" t="s">
        <v>69</v>
      </c>
    </row>
    <row r="13" spans="1:10" s="72" customFormat="1" ht="18" x14ac:dyDescent="0.25">
      <c r="A13" s="78" t="s">
        <v>13</v>
      </c>
      <c r="B13" s="97">
        <v>15</v>
      </c>
      <c r="C13" s="97">
        <v>6</v>
      </c>
      <c r="D13" s="97">
        <v>251</v>
      </c>
      <c r="E13" s="97">
        <v>50</v>
      </c>
      <c r="F13" s="97">
        <v>7</v>
      </c>
      <c r="G13" s="97">
        <v>15</v>
      </c>
      <c r="H13" s="98">
        <f t="shared" si="0"/>
        <v>344</v>
      </c>
      <c r="I13" s="117" t="s">
        <v>14</v>
      </c>
    </row>
    <row r="14" spans="1:10" s="72" customFormat="1" ht="25.5" x14ac:dyDescent="0.25">
      <c r="A14" s="78" t="s">
        <v>15</v>
      </c>
      <c r="B14" s="97">
        <v>18</v>
      </c>
      <c r="C14" s="97">
        <v>3</v>
      </c>
      <c r="D14" s="97">
        <v>39</v>
      </c>
      <c r="E14" s="97">
        <v>5</v>
      </c>
      <c r="F14" s="99" t="s">
        <v>170</v>
      </c>
      <c r="G14" s="99" t="s">
        <v>170</v>
      </c>
      <c r="H14" s="98">
        <f t="shared" si="0"/>
        <v>65</v>
      </c>
      <c r="I14" s="118" t="s">
        <v>70</v>
      </c>
    </row>
    <row r="15" spans="1:10" s="72" customFormat="1" ht="21" customHeight="1" thickBot="1" x14ac:dyDescent="0.3">
      <c r="A15" s="77" t="s">
        <v>9</v>
      </c>
      <c r="B15" s="97">
        <v>56</v>
      </c>
      <c r="C15" s="97">
        <v>15</v>
      </c>
      <c r="D15" s="97">
        <v>130</v>
      </c>
      <c r="E15" s="97">
        <v>10</v>
      </c>
      <c r="F15" s="100">
        <v>4</v>
      </c>
      <c r="G15" s="97">
        <v>15</v>
      </c>
      <c r="H15" s="98">
        <f t="shared" si="0"/>
        <v>230</v>
      </c>
      <c r="I15" s="119" t="s">
        <v>10</v>
      </c>
    </row>
    <row r="16" spans="1:10" s="80" customFormat="1" ht="21" customHeight="1" x14ac:dyDescent="0.25">
      <c r="A16" s="93">
        <v>2012</v>
      </c>
      <c r="B16" s="79">
        <f>SUM(B20,B17)</f>
        <v>98</v>
      </c>
      <c r="C16" s="79">
        <f>SUM(C20,C17)</f>
        <v>24</v>
      </c>
      <c r="D16" s="79">
        <f>SUM(D20,D17)</f>
        <v>435</v>
      </c>
      <c r="E16" s="79">
        <f>SUM(E20,E17)</f>
        <v>65</v>
      </c>
      <c r="F16" s="79">
        <v>13</v>
      </c>
      <c r="G16" s="79">
        <f>SUM(G20,G17)</f>
        <v>30</v>
      </c>
      <c r="H16" s="95">
        <f t="shared" si="0"/>
        <v>665</v>
      </c>
      <c r="I16" s="94">
        <v>2012</v>
      </c>
    </row>
    <row r="17" spans="1:9" s="80" customFormat="1" ht="18" x14ac:dyDescent="0.25">
      <c r="A17" s="88" t="s">
        <v>8</v>
      </c>
      <c r="B17" s="238">
        <f>SUM(B18,B19)</f>
        <v>33</v>
      </c>
      <c r="C17" s="238">
        <f>SUM(C18,C19)</f>
        <v>9</v>
      </c>
      <c r="D17" s="238">
        <f>SUM(D18,D19)</f>
        <v>298</v>
      </c>
      <c r="E17" s="238">
        <f>SUM(E18,E19)</f>
        <v>54</v>
      </c>
      <c r="F17" s="238">
        <v>9</v>
      </c>
      <c r="G17" s="238">
        <f>SUM(G18,G19)</f>
        <v>15</v>
      </c>
      <c r="H17" s="96">
        <f t="shared" si="0"/>
        <v>418</v>
      </c>
      <c r="I17" s="116" t="s">
        <v>69</v>
      </c>
    </row>
    <row r="18" spans="1:9" s="72" customFormat="1" ht="18" x14ac:dyDescent="0.25">
      <c r="A18" s="78" t="s">
        <v>13</v>
      </c>
      <c r="B18" s="97">
        <v>15</v>
      </c>
      <c r="C18" s="97">
        <v>6</v>
      </c>
      <c r="D18" s="97">
        <v>259</v>
      </c>
      <c r="E18" s="97">
        <v>49</v>
      </c>
      <c r="F18" s="97">
        <v>9</v>
      </c>
      <c r="G18" s="97">
        <v>15</v>
      </c>
      <c r="H18" s="98">
        <f t="shared" si="0"/>
        <v>353</v>
      </c>
      <c r="I18" s="117" t="s">
        <v>14</v>
      </c>
    </row>
    <row r="19" spans="1:9" s="72" customFormat="1" ht="25.5" x14ac:dyDescent="0.25">
      <c r="A19" s="78" t="s">
        <v>15</v>
      </c>
      <c r="B19" s="97">
        <v>18</v>
      </c>
      <c r="C19" s="97">
        <v>3</v>
      </c>
      <c r="D19" s="97">
        <v>39</v>
      </c>
      <c r="E19" s="97">
        <v>5</v>
      </c>
      <c r="F19" s="99" t="s">
        <v>170</v>
      </c>
      <c r="G19" s="99" t="s">
        <v>170</v>
      </c>
      <c r="H19" s="98">
        <f t="shared" si="0"/>
        <v>65</v>
      </c>
      <c r="I19" s="118" t="s">
        <v>70</v>
      </c>
    </row>
    <row r="20" spans="1:9" s="72" customFormat="1" ht="21" customHeight="1" thickBot="1" x14ac:dyDescent="0.3">
      <c r="A20" s="77" t="s">
        <v>9</v>
      </c>
      <c r="B20" s="97">
        <v>65</v>
      </c>
      <c r="C20" s="97">
        <v>15</v>
      </c>
      <c r="D20" s="97">
        <v>137</v>
      </c>
      <c r="E20" s="97">
        <v>11</v>
      </c>
      <c r="F20" s="100">
        <v>4</v>
      </c>
      <c r="G20" s="97">
        <v>15</v>
      </c>
      <c r="H20" s="98">
        <f t="shared" si="0"/>
        <v>247</v>
      </c>
      <c r="I20" s="119" t="s">
        <v>10</v>
      </c>
    </row>
    <row r="21" spans="1:9" s="80" customFormat="1" ht="21" customHeight="1" x14ac:dyDescent="0.25">
      <c r="A21" s="93">
        <v>2013</v>
      </c>
      <c r="B21" s="79">
        <f>SUM(B25,B22)</f>
        <v>107</v>
      </c>
      <c r="C21" s="79">
        <f>SUM(C25,C22)</f>
        <v>23</v>
      </c>
      <c r="D21" s="79">
        <f>SUM(D25,D22)</f>
        <v>445</v>
      </c>
      <c r="E21" s="79">
        <f>SUM(E25,E22)</f>
        <v>66</v>
      </c>
      <c r="F21" s="79">
        <v>13</v>
      </c>
      <c r="G21" s="79">
        <f>SUM(G25,G22)</f>
        <v>31</v>
      </c>
      <c r="H21" s="95">
        <f t="shared" si="0"/>
        <v>685</v>
      </c>
      <c r="I21" s="94">
        <v>2013</v>
      </c>
    </row>
    <row r="22" spans="1:9" s="80" customFormat="1" ht="18" x14ac:dyDescent="0.25">
      <c r="A22" s="88" t="s">
        <v>8</v>
      </c>
      <c r="B22" s="238">
        <f>SUM(B23,B24)</f>
        <v>34</v>
      </c>
      <c r="C22" s="238">
        <f>SUM(C23,C24)</f>
        <v>7</v>
      </c>
      <c r="D22" s="238">
        <f>SUM(D23,D24)</f>
        <v>309</v>
      </c>
      <c r="E22" s="238">
        <f>SUM(E23,E24)</f>
        <v>54</v>
      </c>
      <c r="F22" s="238">
        <v>9</v>
      </c>
      <c r="G22" s="238">
        <f>SUM(G23,G24)</f>
        <v>16</v>
      </c>
      <c r="H22" s="96">
        <f t="shared" si="0"/>
        <v>429</v>
      </c>
      <c r="I22" s="116" t="s">
        <v>69</v>
      </c>
    </row>
    <row r="23" spans="1:9" s="72" customFormat="1" ht="18" x14ac:dyDescent="0.25">
      <c r="A23" s="78" t="s">
        <v>13</v>
      </c>
      <c r="B23" s="97">
        <v>15</v>
      </c>
      <c r="C23" s="97">
        <v>6</v>
      </c>
      <c r="D23" s="97">
        <v>268</v>
      </c>
      <c r="E23" s="97">
        <v>49</v>
      </c>
      <c r="F23" s="97">
        <v>9</v>
      </c>
      <c r="G23" s="97">
        <v>16</v>
      </c>
      <c r="H23" s="98">
        <f t="shared" si="0"/>
        <v>363</v>
      </c>
      <c r="I23" s="117" t="s">
        <v>14</v>
      </c>
    </row>
    <row r="24" spans="1:9" s="72" customFormat="1" ht="25.5" x14ac:dyDescent="0.25">
      <c r="A24" s="78" t="s">
        <v>15</v>
      </c>
      <c r="B24" s="97">
        <v>19</v>
      </c>
      <c r="C24" s="97">
        <v>1</v>
      </c>
      <c r="D24" s="97">
        <v>41</v>
      </c>
      <c r="E24" s="97">
        <v>5</v>
      </c>
      <c r="F24" s="99" t="s">
        <v>170</v>
      </c>
      <c r="G24" s="99" t="s">
        <v>170</v>
      </c>
      <c r="H24" s="98">
        <f t="shared" si="0"/>
        <v>66</v>
      </c>
      <c r="I24" s="118" t="s">
        <v>70</v>
      </c>
    </row>
    <row r="25" spans="1:9" s="72" customFormat="1" ht="21" customHeight="1" thickBot="1" x14ac:dyDescent="0.3">
      <c r="A25" s="77" t="s">
        <v>9</v>
      </c>
      <c r="B25" s="97">
        <v>73</v>
      </c>
      <c r="C25" s="97">
        <v>16</v>
      </c>
      <c r="D25" s="97">
        <v>136</v>
      </c>
      <c r="E25" s="97">
        <v>12</v>
      </c>
      <c r="F25" s="100">
        <v>4</v>
      </c>
      <c r="G25" s="97">
        <v>15</v>
      </c>
      <c r="H25" s="98">
        <f t="shared" si="0"/>
        <v>256</v>
      </c>
      <c r="I25" s="119" t="s">
        <v>10</v>
      </c>
    </row>
    <row r="26" spans="1:9" s="80" customFormat="1" ht="21" customHeight="1" x14ac:dyDescent="0.25">
      <c r="A26" s="93">
        <v>2014</v>
      </c>
      <c r="B26" s="79">
        <f t="shared" ref="B26:G26" si="1">SUM(B30,B27)</f>
        <v>116</v>
      </c>
      <c r="C26" s="79">
        <f t="shared" si="1"/>
        <v>25</v>
      </c>
      <c r="D26" s="79">
        <f t="shared" si="1"/>
        <v>453</v>
      </c>
      <c r="E26" s="79">
        <f t="shared" si="1"/>
        <v>67</v>
      </c>
      <c r="F26" s="79">
        <f t="shared" si="1"/>
        <v>13</v>
      </c>
      <c r="G26" s="79">
        <f t="shared" si="1"/>
        <v>32</v>
      </c>
      <c r="H26" s="95">
        <f t="shared" si="0"/>
        <v>706</v>
      </c>
      <c r="I26" s="94">
        <v>2014</v>
      </c>
    </row>
    <row r="27" spans="1:9" s="80" customFormat="1" ht="18" x14ac:dyDescent="0.25">
      <c r="A27" s="88" t="s">
        <v>8</v>
      </c>
      <c r="B27" s="238">
        <f>SUM(B28,B29)</f>
        <v>38</v>
      </c>
      <c r="C27" s="238">
        <f>SUM(C28,C29)</f>
        <v>7</v>
      </c>
      <c r="D27" s="238">
        <f>SUM(D28,D29)</f>
        <v>312</v>
      </c>
      <c r="E27" s="238">
        <f>SUM(E28,E29)</f>
        <v>54</v>
      </c>
      <c r="F27" s="238">
        <f>SUM(F28,F29)</f>
        <v>9</v>
      </c>
      <c r="G27" s="238">
        <v>17</v>
      </c>
      <c r="H27" s="96">
        <f t="shared" si="0"/>
        <v>437</v>
      </c>
      <c r="I27" s="116" t="s">
        <v>69</v>
      </c>
    </row>
    <row r="28" spans="1:9" s="72" customFormat="1" ht="18" x14ac:dyDescent="0.25">
      <c r="A28" s="78" t="s">
        <v>13</v>
      </c>
      <c r="B28" s="97">
        <v>16</v>
      </c>
      <c r="C28" s="97">
        <v>6</v>
      </c>
      <c r="D28" s="97">
        <v>270</v>
      </c>
      <c r="E28" s="97">
        <v>49</v>
      </c>
      <c r="F28" s="97">
        <v>9</v>
      </c>
      <c r="G28" s="97">
        <v>17</v>
      </c>
      <c r="H28" s="98">
        <f t="shared" si="0"/>
        <v>367</v>
      </c>
      <c r="I28" s="117" t="s">
        <v>14</v>
      </c>
    </row>
    <row r="29" spans="1:9" s="72" customFormat="1" ht="25.5" x14ac:dyDescent="0.25">
      <c r="A29" s="78" t="s">
        <v>15</v>
      </c>
      <c r="B29" s="97">
        <v>22</v>
      </c>
      <c r="C29" s="97">
        <v>1</v>
      </c>
      <c r="D29" s="97">
        <v>42</v>
      </c>
      <c r="E29" s="97">
        <v>5</v>
      </c>
      <c r="F29" s="99" t="s">
        <v>170</v>
      </c>
      <c r="G29" s="99" t="s">
        <v>170</v>
      </c>
      <c r="H29" s="98">
        <f t="shared" si="0"/>
        <v>70</v>
      </c>
      <c r="I29" s="118" t="s">
        <v>70</v>
      </c>
    </row>
    <row r="30" spans="1:9" s="72" customFormat="1" ht="21" customHeight="1" thickBot="1" x14ac:dyDescent="0.3">
      <c r="A30" s="77" t="s">
        <v>9</v>
      </c>
      <c r="B30" s="97">
        <v>78</v>
      </c>
      <c r="C30" s="97">
        <v>18</v>
      </c>
      <c r="D30" s="97">
        <v>141</v>
      </c>
      <c r="E30" s="97">
        <v>13</v>
      </c>
      <c r="F30" s="100">
        <v>4</v>
      </c>
      <c r="G30" s="97">
        <v>15</v>
      </c>
      <c r="H30" s="98">
        <f t="shared" si="0"/>
        <v>269</v>
      </c>
      <c r="I30" s="119" t="s">
        <v>10</v>
      </c>
    </row>
    <row r="31" spans="1:9" s="80" customFormat="1" ht="21" customHeight="1" x14ac:dyDescent="0.25">
      <c r="A31" s="93">
        <v>2015</v>
      </c>
      <c r="B31" s="79">
        <f t="shared" ref="B31:G31" si="2">SUM(B35,B32)</f>
        <v>126</v>
      </c>
      <c r="C31" s="79">
        <f t="shared" si="2"/>
        <v>25</v>
      </c>
      <c r="D31" s="79">
        <f t="shared" si="2"/>
        <v>462</v>
      </c>
      <c r="E31" s="79">
        <f t="shared" si="2"/>
        <v>70</v>
      </c>
      <c r="F31" s="79">
        <f t="shared" si="2"/>
        <v>14</v>
      </c>
      <c r="G31" s="79">
        <f t="shared" si="2"/>
        <v>32</v>
      </c>
      <c r="H31" s="95">
        <f t="shared" ref="H31:H40" si="3">SUM(B31:G31)</f>
        <v>729</v>
      </c>
      <c r="I31" s="94">
        <v>2015</v>
      </c>
    </row>
    <row r="32" spans="1:9" s="80" customFormat="1" ht="18" x14ac:dyDescent="0.25">
      <c r="A32" s="88" t="s">
        <v>8</v>
      </c>
      <c r="B32" s="238">
        <f t="shared" ref="B32:G32" si="4">SUM(B33,B34)</f>
        <v>38</v>
      </c>
      <c r="C32" s="238">
        <f t="shared" si="4"/>
        <v>7</v>
      </c>
      <c r="D32" s="238">
        <f t="shared" si="4"/>
        <v>317</v>
      </c>
      <c r="E32" s="238">
        <f t="shared" si="4"/>
        <v>55</v>
      </c>
      <c r="F32" s="238">
        <f t="shared" si="4"/>
        <v>10</v>
      </c>
      <c r="G32" s="238">
        <f t="shared" si="4"/>
        <v>17</v>
      </c>
      <c r="H32" s="96">
        <f t="shared" si="3"/>
        <v>444</v>
      </c>
      <c r="I32" s="116" t="s">
        <v>69</v>
      </c>
    </row>
    <row r="33" spans="1:9" s="72" customFormat="1" ht="18" x14ac:dyDescent="0.25">
      <c r="A33" s="78" t="s">
        <v>13</v>
      </c>
      <c r="B33" s="97">
        <v>16</v>
      </c>
      <c r="C33" s="97">
        <v>6</v>
      </c>
      <c r="D33" s="97">
        <v>274</v>
      </c>
      <c r="E33" s="97">
        <v>49</v>
      </c>
      <c r="F33" s="97">
        <v>10</v>
      </c>
      <c r="G33" s="97">
        <v>17</v>
      </c>
      <c r="H33" s="98">
        <f t="shared" si="3"/>
        <v>372</v>
      </c>
      <c r="I33" s="117" t="s">
        <v>14</v>
      </c>
    </row>
    <row r="34" spans="1:9" s="72" customFormat="1" ht="25.5" x14ac:dyDescent="0.25">
      <c r="A34" s="78" t="s">
        <v>15</v>
      </c>
      <c r="B34" s="97">
        <v>22</v>
      </c>
      <c r="C34" s="97">
        <v>1</v>
      </c>
      <c r="D34" s="97">
        <v>43</v>
      </c>
      <c r="E34" s="97">
        <v>6</v>
      </c>
      <c r="F34" s="99" t="s">
        <v>170</v>
      </c>
      <c r="G34" s="99" t="s">
        <v>170</v>
      </c>
      <c r="H34" s="98">
        <f t="shared" si="3"/>
        <v>72</v>
      </c>
      <c r="I34" s="118" t="s">
        <v>70</v>
      </c>
    </row>
    <row r="35" spans="1:9" s="72" customFormat="1" ht="21" customHeight="1" thickBot="1" x14ac:dyDescent="0.3">
      <c r="A35" s="77" t="s">
        <v>9</v>
      </c>
      <c r="B35" s="97">
        <v>88</v>
      </c>
      <c r="C35" s="97">
        <v>18</v>
      </c>
      <c r="D35" s="97">
        <v>145</v>
      </c>
      <c r="E35" s="97">
        <v>15</v>
      </c>
      <c r="F35" s="100">
        <v>4</v>
      </c>
      <c r="G35" s="97">
        <v>15</v>
      </c>
      <c r="H35" s="98">
        <f t="shared" si="3"/>
        <v>285</v>
      </c>
      <c r="I35" s="119" t="s">
        <v>10</v>
      </c>
    </row>
    <row r="36" spans="1:9" s="80" customFormat="1" ht="21" customHeight="1" x14ac:dyDescent="0.25">
      <c r="A36" s="93">
        <v>2016</v>
      </c>
      <c r="B36" s="79">
        <f t="shared" ref="B36:G36" si="5">SUM(B40,B37)</f>
        <v>132</v>
      </c>
      <c r="C36" s="79">
        <f t="shared" si="5"/>
        <v>26</v>
      </c>
      <c r="D36" s="79">
        <f t="shared" si="5"/>
        <v>470</v>
      </c>
      <c r="E36" s="79">
        <f t="shared" si="5"/>
        <v>74</v>
      </c>
      <c r="F36" s="79">
        <f t="shared" si="5"/>
        <v>14</v>
      </c>
      <c r="G36" s="79">
        <f t="shared" si="5"/>
        <v>32</v>
      </c>
      <c r="H36" s="95">
        <f t="shared" si="3"/>
        <v>748</v>
      </c>
      <c r="I36" s="94">
        <v>2016</v>
      </c>
    </row>
    <row r="37" spans="1:9" s="80" customFormat="1" ht="18" x14ac:dyDescent="0.25">
      <c r="A37" s="88" t="s">
        <v>8</v>
      </c>
      <c r="B37" s="238">
        <f t="shared" ref="B37" si="6">SUM(B38,B39)</f>
        <v>39</v>
      </c>
      <c r="C37" s="238">
        <f>SUM(C38,C39)</f>
        <v>7</v>
      </c>
      <c r="D37" s="238">
        <f>SUM(D38,D39)</f>
        <v>318</v>
      </c>
      <c r="E37" s="238">
        <f>SUM(E38,E39)</f>
        <v>55</v>
      </c>
      <c r="F37" s="238">
        <f>SUM(F38,F39)</f>
        <v>10</v>
      </c>
      <c r="G37" s="238">
        <v>17</v>
      </c>
      <c r="H37" s="96">
        <f t="shared" si="3"/>
        <v>446</v>
      </c>
      <c r="I37" s="116" t="s">
        <v>69</v>
      </c>
    </row>
    <row r="38" spans="1:9" s="72" customFormat="1" ht="18" x14ac:dyDescent="0.25">
      <c r="A38" s="78" t="s">
        <v>13</v>
      </c>
      <c r="B38" s="97">
        <v>17</v>
      </c>
      <c r="C38" s="97">
        <v>5</v>
      </c>
      <c r="D38" s="97">
        <v>274</v>
      </c>
      <c r="E38" s="97">
        <v>49</v>
      </c>
      <c r="F38" s="97">
        <v>10</v>
      </c>
      <c r="G38" s="97">
        <v>17</v>
      </c>
      <c r="H38" s="98">
        <f t="shared" si="3"/>
        <v>372</v>
      </c>
      <c r="I38" s="117" t="s">
        <v>14</v>
      </c>
    </row>
    <row r="39" spans="1:9" s="72" customFormat="1" ht="25.5" x14ac:dyDescent="0.25">
      <c r="A39" s="78" t="s">
        <v>15</v>
      </c>
      <c r="B39" s="97">
        <v>22</v>
      </c>
      <c r="C39" s="97">
        <v>2</v>
      </c>
      <c r="D39" s="97">
        <v>44</v>
      </c>
      <c r="E39" s="97">
        <v>6</v>
      </c>
      <c r="F39" s="99" t="s">
        <v>170</v>
      </c>
      <c r="G39" s="99" t="s">
        <v>170</v>
      </c>
      <c r="H39" s="98">
        <f t="shared" si="3"/>
        <v>74</v>
      </c>
      <c r="I39" s="118" t="s">
        <v>70</v>
      </c>
    </row>
    <row r="40" spans="1:9" s="72" customFormat="1" ht="18.75" thickBot="1" x14ac:dyDescent="0.3">
      <c r="A40" s="87" t="s">
        <v>9</v>
      </c>
      <c r="B40" s="101">
        <v>93</v>
      </c>
      <c r="C40" s="101">
        <v>19</v>
      </c>
      <c r="D40" s="101">
        <v>152</v>
      </c>
      <c r="E40" s="101">
        <v>19</v>
      </c>
      <c r="F40" s="102">
        <v>4</v>
      </c>
      <c r="G40" s="101">
        <v>15</v>
      </c>
      <c r="H40" s="103">
        <f t="shared" si="3"/>
        <v>302</v>
      </c>
      <c r="I40" s="120" t="s">
        <v>10</v>
      </c>
    </row>
    <row r="41" spans="1:9" ht="15.75" thickTop="1" x14ac:dyDescent="0.25"/>
    <row r="42" spans="1:9" ht="18.75" x14ac:dyDescent="0.25">
      <c r="A42" s="66"/>
      <c r="B42" s="166"/>
      <c r="C42" s="166"/>
      <c r="D42" s="166"/>
      <c r="E42" s="166"/>
      <c r="F42" s="166"/>
      <c r="G42" s="166"/>
      <c r="H42" s="166"/>
      <c r="I42" s="166"/>
    </row>
    <row r="43" spans="1:9" x14ac:dyDescent="0.25">
      <c r="A43" s="67"/>
      <c r="B43" s="166"/>
      <c r="C43" s="166"/>
      <c r="D43" s="166"/>
      <c r="E43" s="166"/>
      <c r="F43" s="166"/>
      <c r="G43" s="166"/>
      <c r="H43" s="166"/>
      <c r="I43" s="166"/>
    </row>
  </sheetData>
  <printOptions horizontalCentered="1"/>
  <pageMargins left="0.70866141732283505" right="0.70866141732283505" top="0.74803149606299202" bottom="0.74803149606299202" header="0.31496062992126" footer="0.31496062992126"/>
  <pageSetup paperSize="9" scale="88" orientation="portrait" r:id="rId1"/>
  <rowBreaks count="1" manualBreakCount="1">
    <brk id="40" max="8" man="1"/>
  </rowBreaks>
  <colBreaks count="1" manualBreakCount="1">
    <brk id="9" max="1048575" man="1"/>
  </colBreaks>
  <ignoredErrors>
    <ignoredError sqref="G7 B7:E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34</vt:i4>
      </vt:variant>
    </vt:vector>
  </HeadingPairs>
  <TitlesOfParts>
    <vt:vector size="70" baseType="lpstr">
      <vt:lpstr>الغلاف</vt:lpstr>
      <vt:lpstr>المحتويات</vt:lpstr>
      <vt:lpstr>الرموز في الجداول</vt:lpstr>
      <vt:lpstr>المفاهيم والمصطلحات</vt:lpstr>
      <vt:lpstr>الجداول</vt:lpstr>
      <vt:lpstr>الاشكال البيانية</vt:lpstr>
      <vt:lpstr>المقدمة</vt:lpstr>
      <vt:lpstr>المرافق الصحية</vt:lpstr>
      <vt:lpstr>CH 1.1</vt:lpstr>
      <vt:lpstr>CH 1.2</vt:lpstr>
      <vt:lpstr>CH 1.3</vt:lpstr>
      <vt:lpstr>CH 1.4</vt:lpstr>
      <vt:lpstr>القوى العاملة الصحية</vt:lpstr>
      <vt:lpstr>CH 2.1</vt:lpstr>
      <vt:lpstr>CH 2.2</vt:lpstr>
      <vt:lpstr>CH 2.3</vt:lpstr>
      <vt:lpstr>2.3.a</vt:lpstr>
      <vt:lpstr>CH 2.4</vt:lpstr>
      <vt:lpstr>CH 2.4.a</vt:lpstr>
      <vt:lpstr>CH2.5</vt:lpstr>
      <vt:lpstr>CH2.5.a</vt:lpstr>
      <vt:lpstr>CH2.5.b</vt:lpstr>
      <vt:lpstr>CH 2.6</vt:lpstr>
      <vt:lpstr>CH 2.6.a</vt:lpstr>
      <vt:lpstr>CH 2.7</vt:lpstr>
      <vt:lpstr>CH 2.7 a</vt:lpstr>
      <vt:lpstr>Sheet12</vt:lpstr>
      <vt:lpstr>CH 3.1</vt:lpstr>
      <vt:lpstr>CH 3.2</vt:lpstr>
      <vt:lpstr>CH 3.3</vt:lpstr>
      <vt:lpstr>CH 3.4</vt:lpstr>
      <vt:lpstr>CH 3.5</vt:lpstr>
      <vt:lpstr>CH 3.6</vt:lpstr>
      <vt:lpstr>CH 3.7</vt:lpstr>
      <vt:lpstr>CH 3.8</vt:lpstr>
      <vt:lpstr>CH 3.9</vt:lpstr>
      <vt:lpstr>'2.3.a'!Print_Area</vt:lpstr>
      <vt:lpstr>'CH 1.1'!Print_Area</vt:lpstr>
      <vt:lpstr>'CH 1.2'!Print_Area</vt:lpstr>
      <vt:lpstr>'CH 1.3'!Print_Area</vt:lpstr>
      <vt:lpstr>'CH 1.4'!Print_Area</vt:lpstr>
      <vt:lpstr>'CH 2.1'!Print_Area</vt:lpstr>
      <vt:lpstr>'CH 2.2'!Print_Area</vt:lpstr>
      <vt:lpstr>'CH 2.3'!Print_Area</vt:lpstr>
      <vt:lpstr>'CH 2.4'!Print_Area</vt:lpstr>
      <vt:lpstr>'CH 2.4.a'!Print_Area</vt:lpstr>
      <vt:lpstr>'CH 2.6'!Print_Area</vt:lpstr>
      <vt:lpstr>'CH 2.6.a'!Print_Area</vt:lpstr>
      <vt:lpstr>'CH 2.7'!Print_Area</vt:lpstr>
      <vt:lpstr>'CH 2.7 a'!Print_Area</vt:lpstr>
      <vt:lpstr>'CH 3.1'!Print_Area</vt:lpstr>
      <vt:lpstr>'CH 3.2'!Print_Area</vt:lpstr>
      <vt:lpstr>'CH 3.3'!Print_Area</vt:lpstr>
      <vt:lpstr>'CH 3.4'!Print_Area</vt:lpstr>
      <vt:lpstr>'CH 3.5'!Print_Area</vt:lpstr>
      <vt:lpstr>'CH 3.6'!Print_Area</vt:lpstr>
      <vt:lpstr>'CH 3.7'!Print_Area</vt:lpstr>
      <vt:lpstr>'CH 3.8'!Print_Area</vt:lpstr>
      <vt:lpstr>'CH 3.9'!Print_Area</vt:lpstr>
      <vt:lpstr>CH2.5!Print_Area</vt:lpstr>
      <vt:lpstr>CH2.5.a!Print_Area</vt:lpstr>
      <vt:lpstr>CH2.5.b!Print_Area</vt:lpstr>
      <vt:lpstr>'الاشكال البيانية'!Print_Area</vt:lpstr>
      <vt:lpstr>الجداول!Print_Area</vt:lpstr>
      <vt:lpstr>'الرموز في الجداول'!Print_Area</vt:lpstr>
      <vt:lpstr>الغلاف!Print_Area</vt:lpstr>
      <vt:lpstr>'القوى العاملة الصحية'!Print_Area</vt:lpstr>
      <vt:lpstr>'المرافق الصحية'!Print_Area</vt:lpstr>
      <vt:lpstr>'المفاهيم والمصطلحات'!Print_Area</vt:lpstr>
      <vt:lpstr>المقدمة!Print_Area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2018-12-31T07:23:29Z</dcterms:modified>
</cp:coreProperties>
</file>